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https://mwrd2013-my.sharepoint.com/personal/doylej_mwrd_org/Documents/.LFCs/"/>
    </mc:Choice>
  </mc:AlternateContent>
  <xr:revisionPtr revIDLastSave="7" documentId="8_{7A7013FD-A340-4C9F-9514-DE53F441D241}" xr6:coauthVersionLast="47" xr6:coauthVersionMax="47" xr10:uidLastSave="{40EC1F5A-638F-4F0F-AC9F-7DF2EEC0F67C}"/>
  <workbookProtection workbookAlgorithmName="SHA-512" workbookHashValue="JMxjUieqqFlKi5uUNvEUAj8tWgQqweXcK5vXoB8OAPYd0qUqjjCT5zDem9mv/BMyezDzhQTObCyT+NROP8mFDA==" workbookSaltValue="qSNS7iPoHDIXbWT+cBpY9w==" workbookSpinCount="100000" lockStructure="1"/>
  <bookViews>
    <workbookView xWindow="-120" yWindow="-120" windowWidth="29040" windowHeight="15720" tabRatio="734" activeTab="1" xr2:uid="{00000000-000D-0000-FFFF-FFFF00000000}"/>
  </bookViews>
  <sheets>
    <sheet name="Instructions TAB" sheetId="7" r:id="rId1"/>
    <sheet name="TOTAL BID PRICE TAB" sheetId="4" r:id="rId2"/>
    <sheet name="Tab 1 - Lump Sum Pricing" sheetId="5" r:id="rId3"/>
    <sheet name="Tab 2 - Negotiated Pricing" sheetId="6" r:id="rId4"/>
    <sheet name="Tab 3 - Allowance Items" sheetId="2" r:id="rId5"/>
    <sheet name="Tab 4 - Unit Price Work " sheetId="3" r:id="rId6"/>
  </sheets>
  <definedNames>
    <definedName name="_xlnm.Print_Area" localSheetId="0">'Instructions TAB'!$B$2:$C$27</definedName>
    <definedName name="_xlnm.Print_Area" localSheetId="2">'Tab 1 - Lump Sum Pricing'!$A$1:$D$9</definedName>
    <definedName name="_xlnm.Print_Area" localSheetId="3">'Tab 2 - Negotiated Pricing'!$B$1:$E$10</definedName>
    <definedName name="_xlnm.Print_Area" localSheetId="4">'Tab 3 - Allowance Items'!$B$1:$E$11</definedName>
    <definedName name="_xlnm.Print_Area" localSheetId="5">'Tab 4 - Unit Price Work '!$B$1:$G$14</definedName>
    <definedName name="_xlnm.Print_Area" localSheetId="1">'TOTAL BID PRICE TAB'!$A$1:$G$33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 r="D26" i="4"/>
  <c r="G15" i="3"/>
  <c r="B1" i="4"/>
  <c r="D18" i="4"/>
  <c r="G10" i="3" l="1"/>
  <c r="D22" i="4" s="1"/>
  <c r="D14" i="4"/>
  <c r="C3" i="5"/>
  <c r="C3" i="6"/>
  <c r="C3" i="2"/>
  <c r="C3" i="3"/>
  <c r="G14" i="3"/>
  <c r="G13" i="3"/>
  <c r="D25" i="4" s="1"/>
  <c r="G12" i="3"/>
  <c r="D24" i="4" s="1"/>
  <c r="G11" i="3"/>
  <c r="D23" i="4" s="1"/>
  <c r="B1" i="3"/>
  <c r="B1" i="2"/>
  <c r="B1" i="6"/>
  <c r="B1" i="5"/>
  <c r="D21" i="4"/>
  <c r="D20" i="4"/>
  <c r="D19" i="4"/>
  <c r="D17" i="4"/>
  <c r="D16" i="4"/>
  <c r="D15" i="4"/>
  <c r="D29" i="4" l="1"/>
  <c r="E32" i="4"/>
</calcChain>
</file>

<file path=xl/sharedStrings.xml><?xml version="1.0" encoding="utf-8"?>
<sst xmlns="http://schemas.openxmlformats.org/spreadsheetml/2006/main" count="157" uniqueCount="124">
  <si>
    <t>COST PROPOSAL A:</t>
  </si>
  <si>
    <t>For the construction of all work required to complete the entire project, other than negotiated prices, allowance items, and unit price items (Cost Proposal I through Cost Proposal M), as shown in the plans and specifications for the Lump Sum price of:</t>
  </si>
  <si>
    <t>COST PROPOSAL B (Division 13):</t>
  </si>
  <si>
    <t>COST PROPOSAL C (Division 11):</t>
  </si>
  <si>
    <t>COST PROPOSAL D (Division 11):</t>
  </si>
  <si>
    <t>COST PROPOSAL E (Division 2):</t>
  </si>
  <si>
    <t>Allowance Item for General Unforeseen Underground Conditions.
During the performance of the Contract work it is possible that some existing electrical, mechanical, or process pipes or utilities which are to remain in service may be found to be in poor condition. It is also possible that some buried electrical, mechanical, or process utilities and pipes, or other underground structures may exist which are not shown on the drawings which may, through no fault of the Contractor, be in poor condition or inadvertently damaged during construction. Further, it is possible that unanticipated alterations may be required to the existing facilities in order for the intent of the Contract to be met.
If an existing pipe, utility, or structure is discovered to be in poor condition or damaged during construction through no fault of the Contractor, the Engineer may direct the Contractor to repair the utility or structure. If any alterations to existing facilities are necessary, the Engineer may direct the Contractor in the manner of such alterations. The Engineer will provide instructions as to the method of repair or alteration. Payment for the repair or alteration will be made from this Allowance Item.
Upon the Engineer’s determination that such repair or alteration is to be provided under this Allowance Item, the Engineer will issue a Request for Quote to the Contractor. The Contractor shall submit a written price proposal, and supporting documentation, to the District for review and approval to wholly support their claim(s). The price proposal(s) shall be in accordance with Articles 7 and 8 of the Contract’s General Conditions.
The District will review the price proposal(s), list(s) and supporting documentation to verify the accuracy and completeness of the information, and to verify that the price proposal(s) is fair and reasonable for the scope of work to be supplied. The Contractor shall proceed with the work only upon receipt of written approval of the submittal and price proposal from the District. During performance of the work, the District’s Resident Engineer shall be kept apprised of the work schedule at all times. The amount of work performed under this Allowance Item shall not exceed the amount indicated below. The actual cost of the work may be less than indicated. It is also possible that this work may not be required, in which case the amount to be paid under this Allowance Item shall be zero. Actual payments to be made to the Contractor shall be based solely on the amount approved by the District. The District makes no guarantee that any work will be required under this Allowance Item. This Allowance in no way relieves the Contractor from performing proper research and careful excavation for site work, nor does it relieve the Contractor of his obligation to properly support and protect all utilities, equipment, and piping within the construction zones throughout the course of work. If damage to existing piping, utilities, or structures is determined to be the fault of the Contractor or was in any way avoidable, no payment from this Allowance will be made.
Furnish all labor, supervision, equipment, and materials required to repair damaged utilities or facilities; or to repair existing utilities, facilities or structures, in poor condition; or to provide alterations to existing utilities, facilities or structures to meet the intent of the Contract, as directed by the Engineer, for an allowance amount not to exceed: ONE MILLION Dollars and ZERO Cents ($1,000,000.00).</t>
  </si>
  <si>
    <t>The District has negotiated with the supplier, DBS, for the price to supply domestically manufactured final settling tank drives and appurtenances in accordance with Section 11340 of the Detailed Specifications. This lump sum price is stated below and will include the cost of design, configuration, preparation of shop drawings, manufacturing, factory testing, warranty, manufacturer’s support during start-up, on-site testing, on-site training, and delivery of the tank drives to the job site: ONE MILLION FIVE HUNDRED TWENTY THOUSAND TWO HUNDRED FORTY Dollars and ZERO Cents ($1,520,240.00).</t>
  </si>
  <si>
    <t>COST PROPOSAL F (Division 2):</t>
  </si>
  <si>
    <t>Allowance Item for Soil that is Contaminated.
The Contractor shall include an allowance amount in his bid for incremental costs for the removal, handling, and legal offsite disposal of any surplus soil that is considered contaminated (hazardous waste or non-hazardous special waste). See Specifications Section 02222 for additional information. To be qualified for payment under this item, this work will have to be performed during the contract period, and shall exclude the cost of abatement of contaminated materials that is identified as part of the lump sum work, elsewhere in the contract documents. Upon determining that a certain extent of the surplus soil is contaminated, the Contractor shall estimate the scope of work and submit a written scope for the additional work required, price proposal, and supporting documentation to the District for review and approval. The written scope and price proposal shall include a detailed description of the type and extent of additional work to be performed for the removal, handling, and legal offsite disposal of contaminated soil, including a detailed cost breakdown showing all material, labor and equipment costs. The Contractor shall also submit supporting documentation, including test data, to wholly support his claim (s). The price proposal (s) shall be in accordance with Articles 7 and 8 of the General Conditions of the contract.
Costs of testing all surplus soil generated on the project to establish that it is clean or uncontaminated shall be considered part of the lump sum price, and not part of this allowance item except as follows. If, after initial testing, any soil tests positive for contamination, the costs of any additional testing that may be mandated to further categorize the soil into various classifications of contaminated or special wastes for handling, removal, and disposal purposes, may be considered for payment under this allowance item, by the District.
The District will review the report (s), price proposal (s), and supporting documentation to verify the accuracy and completeness of the information, and to verify that the price proposal (s) is (are) fair and reasonable for the scope of work performed. During the performance of the work, the District’s Resident Engineer shall be kept appraised of the work schedule at all times, and the Contractor shall maintain a daily record of time, material and equipment utilized to perform the work, which shall be signed by the District’s Resident Engineer. The cumulative price for the work performed under this Allowance Item shall not exceed the amount indicated below. The actual cost of the work may be less or more than indicated. It is also possible that this work may not be required, in which case the amount to be paid under this Allowance Item shall be zero. Actual payments to be made to the Contractor shall be based solely on the amount approved by the District. The District makes no guarantee that any work will be required under this Allowance Item.
In the event that the actual price for additional work to be performed for the removal, handling and legal offsite disposal of contaminated soil exceeds the amount in this Allowance Item, the Contractor agrees to provide the extra work required due to the presence of contaminated soil as change order work. In this case, a supplemental report (s), price proposal (s), and supporting documentation shall be submitted to the District for review and approval. The Contractor shall prepare the price proposal (s) in accordance with Articles 7 and 8 of the General Conditions of the Contract.
Furnish all labor, supervision, equipment, materials, and incidentals required for the incremental work associated with the removal, handling and disposal of contaminated (hazardous waste or non- hazardous special waste) soil, as specified in the detail specification and as directed by the Engineer, for an allowance amount not to exceed: ONE HUNDRED THOUSAND Dollars and ZERO Cents ($100,000.00).</t>
  </si>
  <si>
    <t>COST PROPOSAL G (Division 15):</t>
  </si>
  <si>
    <t xml:space="preserve">Allowance Item for Unforeseen Conditions Inside Existing Facilities.
The Contractor is required to work inside existing District facilities such as the Process Control Building, Utility Tunnel to Process Control Building, and Battery D Operating Gallery. It is possible that there are piping, conduits, ductwork, valves, pumps, walkways, railings, stairs, structural supports, and other existing infrastructure in these facilities that interfere with the proposed work but are not shown on the contract drawings. Therefore, the Engineer may direct the Contractor to perform additional work on the existing infrastructure that interfere with the proposed work. The Engineer will provide instructions as to the design and specification of repair, modification, replacement, removal, and payment for such related work will be made from this Allowance Item. Note that any infrastructure that is damaged by the Contractor while performing work under this Contract shall be repaired by the Contractor to the satisfaction of the Engineer at no additional cost to the District.
Upon the Engineer’s determination that such modifications are to be provided under this Allowance Item, the Engineer will issue a Request for Quote to the Contractor. The Contractor shall submit a written price proposal, and supporting documentation, to the District for review and approval to wholly support their claim(s). The price proposal(s) shall be in accordance with Articles 7 and 8 of the Contract’s General Conditions.
The District will review the price proposal(s), schedule(s) and supporting documentation to verify the accuracy and completeness of the information, and to verify that the price proposal(s) is fair and reasonable for the scope of work to be supplied. The Contractor shall proceed with the work only upon receipt of written approval of the submittal and price proposal from the District. During performance of the work, the District’s Resident Engineer shall be kept apprised of the work schedule at all times. The amount of work performed under this Allowance Item shall not exceed the amount indicated below. The actual cost of the work may be less than indicated. It is also possible that this work may not be required, in which case the amount to be paid under this Allowance Item shall be zero. Actual payments to be made to the Contractor shall be based solely on the amount approved by the District. The District makes no guarantee that any work will be required under this Allowance Item.
Furnish all labor, supervision, equipment, and materials required to repair, modify, replace and remove existing infrastructure not shown on the contract drawings as directed by the Engineer if necessary, for an allowance amount not to exceed: TWO HUNDRED FIFTY THOUSAND Dollars and ZERO Cents ($250,000.00). </t>
  </si>
  <si>
    <t>COST PROPOSAL H (Divisions 2 &amp; 15):</t>
  </si>
  <si>
    <t xml:space="preserve">Allowance Item for New Utility Service Connection.
The Contractor shall arrange for the local natural gas utility (Nicor Gas) to provide an extension of the distribution system to the point of service connection for the Operating Gallery Building. Since it may not be possible for the bidder to obtain an actual quote from Nicor for this work prior to submitting bids, payment for any charges for this work shall be made under this allowance item. This allowance item will serve as payment for the following work:
-	Nicor Gas will install a new gas meter outside of the Operating Gallery Building at the location shown on Civil drawings.
-	Nicor Gas will install a service line extending from the existing gas main along Howard Street to the new gas meter location for the Operating Gallery Building as shown on the Civil drawings.
This allowance specifically excludes the following work associated with the extension of natural gas service to the Operating Gallery Building:
-	Contractor shall install a sleeve pipe from the existing gas main to the new gas meter location which Nicor will use to install the new service line. Sleeve pipe shall be installed in accordance with the Civil drawings and Nicor’s requirements.
-	Contractor shall install the remainder of the buried gas piping from the gas meter location to the Operating Gallery as shown on the contract drawings.
The Contractor is responsible for contacting utility companies to obtain a quote for the specified work via a service agreement. The Contractor shall submit the service agreement to the Engineer for appropriate signature. Payment will be made to the Contractor for the costs listed on the service agreement and/or proposals provided by the utility companies, without mark-up of any kind, under this Allowance item. The Contractor may not add this item to his monthly pay request until this Allowance item is approved by the Engineer. It should be noted that the actual cost of the work may be less than indicated. It is also possible that this work may not be required, in which case the amount to be paid under this Allowance Item shall be zero. Actual payments to be made to the Contractor shall be based solely on the amount approved by the District. The District makes no guarantee that any work will be required under this Allowance Item.
The Contractor is advised that utility companies will require payment before scheduling and starting the specified work. The Contractor is further advised that the process for payment under this Allowance item will require several weeks to complete and that the Contractor shall factor this into project schedule. Payment for actual utility company’s charges for all labor, supervision, equipment and materials required to provide extension of their distribution system, as defined in Contract Documents and Drawings, and as directed by the Engineer, for an allowance amount not to exceed: FIFTY THOUSAND Dollars and ZERO Cents ($50,000.00). </t>
  </si>
  <si>
    <t>COST PROPOSAL I (Division 2):</t>
  </si>
  <si>
    <t>U of M</t>
  </si>
  <si>
    <t>Description</t>
  </si>
  <si>
    <t>COST PROPOSAL J (Division 2):</t>
  </si>
  <si>
    <t>Extension
(Est Qty)</t>
  </si>
  <si>
    <t>Unit Price ($)</t>
  </si>
  <si>
    <t>COST PROPOSAL K (Division 3):</t>
  </si>
  <si>
    <t>COST PROPOSAL L (Division 3):</t>
  </si>
  <si>
    <t>Gallon</t>
  </si>
  <si>
    <t>COST PROPOSAL M (Division 2):</t>
  </si>
  <si>
    <t>A</t>
  </si>
  <si>
    <t>B</t>
  </si>
  <si>
    <t>C</t>
  </si>
  <si>
    <t>D</t>
  </si>
  <si>
    <t>E</t>
  </si>
  <si>
    <t>F</t>
  </si>
  <si>
    <t>G</t>
  </si>
  <si>
    <t>H</t>
  </si>
  <si>
    <t>I</t>
  </si>
  <si>
    <t>J</t>
  </si>
  <si>
    <t>K</t>
  </si>
  <si>
    <t>L</t>
  </si>
  <si>
    <t>M</t>
  </si>
  <si>
    <t>Negotiated Price</t>
  </si>
  <si>
    <t>Allowance Item</t>
  </si>
  <si>
    <t>Unit Price Work</t>
  </si>
  <si>
    <t>Extended Price:</t>
  </si>
  <si>
    <t>Category:</t>
  </si>
  <si>
    <t>Cost Proposal:</t>
  </si>
  <si>
    <t>TOTAL BID PRICE</t>
  </si>
  <si>
    <t>Bid Price</t>
  </si>
  <si>
    <t>Proposal Item</t>
  </si>
  <si>
    <t>Bidders must bid all Cost Proposal Categories.
Bidders who do not bid all categories may be deemed non-responsive.</t>
  </si>
  <si>
    <t>Extended Bid Price 
(Unit Price x Extension)</t>
  </si>
  <si>
    <t>Total Bid Price Tab:</t>
  </si>
  <si>
    <t>Tab 1 - Lump Sum Pricing</t>
  </si>
  <si>
    <t>Enter your lump sum pricing in applicable field(s) of column "D".</t>
  </si>
  <si>
    <t>Tab 2 - Negotiated Pricing</t>
  </si>
  <si>
    <t>No action is needed by the bidder on this tab.</t>
  </si>
  <si>
    <t>By submitting bid, bidder agrees to allowance amounts as specified</t>
  </si>
  <si>
    <t>Tab 3 - Allowance Items</t>
  </si>
  <si>
    <t>Enter your unit cost pricing in applicable field(s) of column "D".</t>
  </si>
  <si>
    <t>All information provided on the other tabs will flow through to the Total Bid Price Tab.</t>
  </si>
  <si>
    <t>Number of Cost Proposal Categories Not Currently Bid:</t>
  </si>
  <si>
    <t>&lt;&lt;
&lt;&lt;
&lt;&lt;</t>
  </si>
  <si>
    <t>Further Details / Exclusions</t>
  </si>
  <si>
    <t>Specifically excluded from the amount of Cost Proposal B is the cost for installation of the DCS cabinets, conduit, field installed cable, and appurtenances and any overhead, profit, or other changes the bidder may require. These costs shall be included in the Lump Sum Bid Price, Cost Proposal A.
The Contractor should contact ABB prior to bid submission to clarify the scope of supply. Additional monies after bid will not be granted for any work included in the Contract Documents regardless of work scope coordination issues between ABB and the Contractor.
After award of the contract, the successful bidder shall enter into a subcontract with ABB for the supply of DCS engineering, equipment and appurtenances, and shall provide a copy of the subcontract to the District prior to the bidder requesting payment for mobilization. By signing this Proposal, the bidder certifies that they will be able to enter into a subcontract with this supplier.</t>
  </si>
  <si>
    <t>Specifically excluded from the amount of Cost Proposal C is the cost for installation of the mechanical mixers and appurtenances and any overhead, profit, or other changes the bidder may require. These costs shall be included in the Lump Sum Bid Price, Cost Proposal A.
The Contractor should contact Xylem prior to bid submission to clarify the scope of supply. Additional monies after bid will not be granted for any work included in the Contract Documents regardless of work scope coordination issues between Xylem and the Contractor.
After award of the contract, the successful bidder shall enter into a subcontract with Xylem for the supply of manufactured mechanical mixers and appurtenances and will provide a copy of the subcontract to the DISTRICT prior to the bidder requesting payment for mobilization. By signing this Proposal, the bidder certifies that they will be able to enter into a subcontract with this supplier.</t>
  </si>
  <si>
    <t xml:space="preserve">Specifically excluded from the amount of Cost Proposal D is the cost for installation of the tank drives and appurtenances and any overhead, profit, or other changes the bidder may require. These costs shall be included in the Lump Sum Bid Price, Cost Proposal A.
The Contractor should contact DBS prior to bid submission to clarify the scope of supply. Additional monies after bid will not be granted for any work included in the Contract Documents regardless of work scope coordination issues between DBS and the Contractor.
After award of the contract, the successful bidder shall enter into a subcontract with DBS for the supply of domestically manufactured final settling tank drives and appurtenances and will provide a copy of the subcontract to the DISTRICT prior to the bidder requesting payment for mobilization. By signing this Proposal, the bidder certifies that they will be able to enter into a subcontract with this supplier.
</t>
  </si>
  <si>
    <t>Bidders do not need to take any action in column "G".  Extension prices will be automatically calculated.</t>
  </si>
  <si>
    <t>Bidders must input values into applicable cells in column "D" below.</t>
  </si>
  <si>
    <t>There are no actual fields for bidders to enter inputs on this Tab</t>
  </si>
  <si>
    <t>Tab 1</t>
  </si>
  <si>
    <t>Tab 2</t>
  </si>
  <si>
    <t>Tab 3</t>
  </si>
  <si>
    <t>Tab 4</t>
  </si>
  <si>
    <t>TAB 4: Unit Price Work: Cost Proposal Items I thru M</t>
  </si>
  <si>
    <t>TAB 3: Allowance Items: Cost Proposal Items E thru H</t>
  </si>
  <si>
    <t>TAB 2: Negotiated Prices: Cost Proposal Items B thru D</t>
  </si>
  <si>
    <t>TAB 1: Lump Sum Price: Cost Proposal Item A</t>
  </si>
  <si>
    <t>Instructions TAB</t>
  </si>
  <si>
    <t>TOTAL BID PRICE TAB: SUMMARY PAGE</t>
  </si>
  <si>
    <t>Bidder:</t>
  </si>
  <si>
    <t>The District has negotiated with the supplier, Xylem, for the price to supply mechanical mixers and appurtenances in accordance with Section 11377 of the Detailed Specifications. This lump sum price is stated below and will include the cost of design, configuration, preparation of shop drawings, manufacturing, factory testing, warranty, manufacturer’s support during start-up, on-site testing, on- site training, and delivery of the mechanical mixers to the job site: TWO MILLION NINE HUNDRED THREE THOUSAND THREE HUNDRED EIGHTY-TWO  Dollars and SEVENTY-SIX Cents ($2,903,382.76).</t>
  </si>
  <si>
    <t>Tab #</t>
  </si>
  <si>
    <t>Lump Sum Price</t>
  </si>
  <si>
    <t>TOTAL BID PRICE = THE SUM OF COST PROPOSALS A THROUGH M EQUALS</t>
  </si>
  <si>
    <t>(The Lump Sum Price of Cost Proposal A, plus the amounts or extensions of all other Cost Proposals):</t>
  </si>
  <si>
    <t>Enter your legal entity name in the space provided in cell "C5"</t>
  </si>
  <si>
    <t>Prior to submittal, please check your inputs, and all calculated outputs, for accuracy.</t>
  </si>
  <si>
    <t>Unauthorized altering of the Bid Pricing Spreadsheet may render your bid as Non-Responsive.</t>
  </si>
  <si>
    <t xml:space="preserve">Do not modify / alter any other fields / cells, other than those specified.  </t>
  </si>
  <si>
    <t>By submitting bid, bidder agrees to the negotiated prices as specified</t>
  </si>
  <si>
    <t>Cubic Yard</t>
  </si>
  <si>
    <t>Unit price work shall be performed under Cost Proposals I through M. Unit price work reflects the work in place, complete to the requirements of the work shown and specified. Actual payments to be made to the Contractor for unit price work shall be based solely on the product of the fixed unit price and the actual quantity of work, as measured in the field, regardless if it is more or less than its extension. If no unit price work is performed, then no payment shall be made for this item. The extension, made for bid evaluation purposes only, is based on an estimate, and is not a guarantee of the actual amounts of this work that may be required.</t>
  </si>
  <si>
    <t>Bidder's Legal Entity Name:</t>
  </si>
  <si>
    <t>Tab 4 - Unit Price Work</t>
  </si>
  <si>
    <t>Extension prices are calculated automatically in Column "G".</t>
  </si>
  <si>
    <t>No additional action is needed by the bidder on any other section than column "D".</t>
  </si>
  <si>
    <t xml:space="preserve">No additional action is needed by bidder on this tab.  </t>
  </si>
  <si>
    <t>Submittals of the Bid Pricing Spreadsheet in the Euna Platform must be submitted in Microsoft Excel format.</t>
  </si>
  <si>
    <t>This number should be "zero", to help ensure your bid is considered "Responsive".  If the number is greater than "zero", please review each tab as there are Cost Proposal items that need to be addressed.</t>
  </si>
  <si>
    <t>An error message will display on pricing input fields if:</t>
  </si>
  <si>
    <t>The attempted input is a negative number</t>
  </si>
  <si>
    <t>The attamped input is past the hundredths place (ie. Only allows for two decimal places)</t>
  </si>
  <si>
    <t>The attempted input is a not a numerical figure</t>
  </si>
  <si>
    <t>Bidder must input bid price on "Tab 1 - Lump Sum Pricing" tab</t>
  </si>
  <si>
    <t>Bidder must input unit bid price on "Tab 4 - Unit Price Work"</t>
  </si>
  <si>
    <t>No Direct Action is required by the Bidder for these Cost Proposal Items.  By submitting bid, bidder agrees to all Negotiated Prices as specified.</t>
  </si>
  <si>
    <t>No Direct Action is required by the Bidder for these Cost Proposal Items.  By submitting bid, bidder agrees to all Allowance Items as specified.</t>
  </si>
  <si>
    <t>GENERAL INSTRUCTIONS AND NOTES:</t>
  </si>
  <si>
    <t>Bidders must submit bid pricing for all proposal items (unless otherwise specified in the contract documents).</t>
  </si>
  <si>
    <t>As a helpful tool, cells where bidders MUST input values are presented in a light orange similar to below:</t>
  </si>
  <si>
    <t xml:space="preserve">Example of cell where bidders must input value </t>
  </si>
  <si>
    <t>Example of cell where BIDDERS will not be inputting / modifying</t>
  </si>
  <si>
    <r>
      <t>TAB SPECIFIC INSTRUCTIONS:</t>
    </r>
    <r>
      <rPr>
        <i/>
        <u/>
        <sz val="12"/>
        <color rgb="FFFF0000"/>
        <rFont val="Times New Roman"/>
        <family val="1"/>
      </rPr>
      <t xml:space="preserve"> Follow the instructions below, which correspond to each tab respectively.</t>
    </r>
  </si>
  <si>
    <t>Furnish all labor, supervision, equipment and materials for Additional Excavation of sub-grade, as required and as directed by the Engineer, per Specifications Section 02300, and all associated work, in the event that an addition to the Lump Sum contract work is required, for the unit price $_______ Per Cubic Yard.</t>
  </si>
  <si>
    <t>Furnish all labor, supervision, equipment and materials for Additional Engineered Fill material, as required and as directed by the Engineer, per Specification Section 02300, and all associated work, in the event that an addition to the Lump Sum contract work is required, for the unit price: $_______ Per Cubic Yard.</t>
  </si>
  <si>
    <t>Furnish all labor, supervision, equipment and materials for Additional Injection Grouting in the existing Main Effluent Conduit, as required and as directed by the Engineer, per Specification Section 03630, and all associated work, in the event that an addition to the Lump Sum contract work is required, for the unit price: $_________ Per Gallon.</t>
  </si>
  <si>
    <t>Furnish all labor, supervision, equipment and materials for Additional Rock Debris Removal in the existing Main Effluent Conduit, as required and as directed by the Engineer, per drawings P-606 to P-608, and all associated work, in the event that an addition to the Lump Sum contract work is required, for the unit price: $__________ Per Cubic Yard.</t>
  </si>
  <si>
    <t>Please ensure you have read the entirety of the "Instructions Tab".</t>
  </si>
  <si>
    <t>As a reminder, the bidder will NOT be putting any inputs directly on this "Total Bid Price Tab" other than Entering Legal Entity Name in Cell 'C5' above.</t>
  </si>
  <si>
    <t>Cost inputs will be required by the bidder on 'Tab 1' and 'Tab 4'.</t>
  </si>
  <si>
    <t xml:space="preserve">As a helpful tool, cells where bid amounts are pre-determined (ie Negotiated Pricing Items; Allowance Items) where bidders will NOT be inputting values or making adjustments of any kind, are presented in a blue similar to below: </t>
  </si>
  <si>
    <t>The District has negotiated with the supplier, ABB, for the price to supply DCS engineering, equipment and appurtenances per Division 13, Section 13100, of the Detail Specifications. This lump sum price is stated below and shall include the cost of design, engineering, submittals, configuration, programming, preparation of shop drawings, manufacturing, factory testing, furnishing and delivery of the DCS equipment to the job site, warranty, and manufacturer’s support during start-up, on-site testing: THREE MILLION SEVEN HUNDRED NINETY-SIX THOUSAND EIGHT HUNDRED Dollars and ZERO Cents ($3,796,800.00).</t>
  </si>
  <si>
    <t>21-092-3P_ BidPricingSpreadsheet_v.X_Addendum08_2025.02.26</t>
  </si>
  <si>
    <t>Furnish all labor, supervision, equipment and materials for Additional Class R Concrete Fill, as required and as directed by the Engineer, per Specification Section 03300, and all associated work, in the event that an addition to the Lump Sum contract work is required, for the unit price: $________ Per Cubic Yard.</t>
  </si>
  <si>
    <t>COST PROPOSAL N (Division 2):</t>
  </si>
  <si>
    <t>Furnish all labor, supervision, equipment and materials for Additional CA-1 Stone Fill material, as required and as directed by the Engineer, per Specification Section 02300, and all associated work, in the event that an addition to the Lump Sum contract work is required, for the unit price: $_______ Per Cubic Yard.</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</si>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</sst>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36" x14ac:knownFonts="1">
    <font>
      <sz val="10"/>
      <color rgb="FF000000"/>
      <name val="Times New Roman"/>
      <charset val="204"/>
    </font>
    <font>
      <sz val="12"/>
      <color rgb="FF231F20"/>
      <name val="Times New Roman"/>
      <family val="1"/>
    </font>
    <font>
      <sz val="10"/>
      <color rgb="FF000000"/>
      <name val="Times New Roman"/>
      <family val="1"/>
    </font>
    <font>
      <sz val="12"/>
      <color rgb="FF000000"/>
      <name val="Times New Roman"/>
      <family val="1"/>
    </font>
    <font>
      <sz val="10"/>
      <color rgb="FF000000"/>
      <name val="Times New Roman"/>
      <family val="1"/>
    </font>
    <font>
      <u/>
      <sz val="11"/>
      <color rgb="FF231F20"/>
      <name val="Times New Roman"/>
      <family val="1"/>
    </font>
    <font>
      <b/>
      <sz val="12"/>
      <color rgb="FF000000"/>
      <name val="Times New Roman"/>
      <family val="1"/>
    </font>
    <font>
      <b/>
      <sz val="10"/>
      <color rgb="FF000000"/>
      <name val="Times New Roman"/>
      <family val="1"/>
    </font>
    <font>
      <sz val="14"/>
      <color rgb="FF000000"/>
      <name val="Times New Roman"/>
      <family val="1"/>
    </font>
    <font>
      <sz val="16"/>
      <color rgb="FF000000"/>
      <name val="Times New Roman"/>
      <family val="1"/>
    </font>
    <font>
      <sz val="20"/>
      <color rgb="FF000000"/>
      <name val="Times New Roman"/>
      <family val="1"/>
    </font>
    <font>
      <u/>
      <sz val="16"/>
      <color rgb="FF000000"/>
      <name val="Times New Roman"/>
      <family val="1"/>
    </font>
    <font>
      <sz val="18"/>
      <color rgb="FF000000"/>
      <name val="Times New Roman"/>
      <family val="1"/>
    </font>
    <font>
      <sz val="9"/>
      <color rgb="FF000000"/>
      <name val="Times New Roman"/>
      <family val="1"/>
    </font>
    <font>
      <b/>
      <u val="singleAccounting"/>
      <sz val="12"/>
      <color rgb="FF000000"/>
      <name val="Times New Roman"/>
      <family val="1"/>
    </font>
    <font>
      <b/>
      <i/>
      <sz val="12"/>
      <color rgb="FF000000"/>
      <name val="Times New Roman"/>
      <family val="1"/>
    </font>
    <font>
      <b/>
      <i/>
      <u/>
      <sz val="12"/>
      <color rgb="FF000000"/>
      <name val="Times New Roman"/>
      <family val="1"/>
    </font>
    <font>
      <b/>
      <u/>
      <sz val="10"/>
      <color rgb="FF000000"/>
      <name val="Times New Roman"/>
      <family val="1"/>
    </font>
    <font>
      <b/>
      <sz val="22"/>
      <color rgb="FF000000"/>
      <name val="Times New Roman"/>
      <family val="1"/>
    </font>
    <font>
      <b/>
      <sz val="13"/>
      <color rgb="FF000000"/>
      <name val="Times New Roman"/>
      <family val="1"/>
    </font>
    <font>
      <i/>
      <sz val="12"/>
      <color rgb="FF000000"/>
      <name val="Times New Roman"/>
      <family val="1"/>
    </font>
    <font>
      <b/>
      <sz val="10"/>
      <color rgb="FF231F20"/>
      <name val="Times New Roman"/>
      <family val="1"/>
    </font>
    <font>
      <sz val="9"/>
      <color theme="1"/>
      <name val="Times New Roman"/>
      <family val="1"/>
    </font>
    <font>
      <i/>
      <sz val="12"/>
      <color theme="1"/>
      <name val="Times New Roman"/>
      <family val="1"/>
    </font>
    <font>
      <sz val="12"/>
      <color theme="1"/>
      <name val="Times New Roman"/>
      <family val="1"/>
    </font>
    <font>
      <b/>
      <sz val="12"/>
      <color theme="1"/>
      <name val="Times New Roman"/>
      <family val="1"/>
    </font>
    <font>
      <i/>
      <sz val="14"/>
      <color rgb="FFFF0000"/>
      <name val="Times New Roman"/>
      <family val="1"/>
    </font>
    <font>
      <sz val="14"/>
      <color rgb="FFFF0000"/>
      <name val="Times New Roman"/>
      <family val="1"/>
    </font>
    <font>
      <b/>
      <sz val="11"/>
      <color rgb="FF000000"/>
      <name val="Times New Roman"/>
      <family val="1"/>
    </font>
    <font>
      <sz val="11"/>
      <color rgb="FF000000"/>
      <name val="Times New Roman"/>
      <family val="1"/>
    </font>
    <font>
      <b/>
      <i/>
      <sz val="11"/>
      <color rgb="FF000000"/>
      <name val="Times New Roman"/>
      <family val="1"/>
    </font>
    <font>
      <i/>
      <sz val="11"/>
      <color rgb="FF000000"/>
      <name val="Times New Roman"/>
      <family val="1"/>
    </font>
    <font>
      <i/>
      <u/>
      <sz val="14"/>
      <color rgb="FFFF0000"/>
      <name val="Times New Roman"/>
      <family val="1"/>
    </font>
    <font>
      <i/>
      <u/>
      <sz val="12"/>
      <color rgb="FFFF0000"/>
      <name val="Times New Roman"/>
      <family val="1"/>
    </font>
    <font>
      <b/>
      <i/>
      <u/>
      <sz val="16"/>
      <color rgb="FF000000"/>
      <name val="Times New Roman"/>
      <family val="1"/>
    </font>
    <font>
      <sz val="10"/>
      <color rgb="FF231F20"/>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9" tint="0.399975585192419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thin">
        <color indexed="64"/>
      </right>
      <top style="thin">
        <color indexed="64"/>
      </top>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163">
    <xf numFmtId="0" fontId="0" fillId="0" borderId="0" xfId="0" applyAlignment="1">
      <alignment horizontal="left" vertical="top"/>
    </xf>
    <xf numFmtId="0" fontId="1" fillId="0" borderId="0" xfId="0" applyFont="1" applyAlignment="1">
      <alignment horizontal="justify" vertical="center"/>
    </xf>
    <xf numFmtId="0" fontId="4" fillId="0" borderId="0" xfId="0" applyFont="1" applyAlignment="1">
      <alignment horizontal="left" vertical="top"/>
    </xf>
    <xf numFmtId="44" fontId="0" fillId="0" borderId="0" xfId="2" applyFont="1" applyAlignment="1">
      <alignment horizontal="right" vertical="center"/>
    </xf>
    <xf numFmtId="44" fontId="0" fillId="0" borderId="0" xfId="2" applyFont="1" applyAlignment="1">
      <alignment horizontal="left" vertical="top"/>
    </xf>
    <xf numFmtId="0" fontId="1" fillId="0" borderId="1" xfId="0" applyFont="1" applyBorder="1" applyAlignment="1">
      <alignment horizontal="justify" vertical="center"/>
    </xf>
    <xf numFmtId="0" fontId="6"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3" fillId="0" borderId="1" xfId="0" applyFont="1" applyBorder="1" applyAlignment="1">
      <alignment horizontal="left" vertical="center" wrapText="1"/>
    </xf>
    <xf numFmtId="0" fontId="11" fillId="0" borderId="0" xfId="0" applyFont="1" applyAlignment="1">
      <alignment horizontal="left" vertical="center" wrapText="1"/>
    </xf>
    <xf numFmtId="0" fontId="9" fillId="0" borderId="0" xfId="0" applyFont="1" applyAlignment="1">
      <alignment horizontal="left" vertical="top"/>
    </xf>
    <xf numFmtId="0" fontId="4" fillId="0" borderId="1" xfId="0" applyFont="1" applyBorder="1" applyAlignment="1">
      <alignment horizontal="left" vertical="top" wrapText="1"/>
    </xf>
    <xf numFmtId="44" fontId="14" fillId="5" borderId="1" xfId="2" applyFont="1" applyFill="1" applyBorder="1" applyAlignment="1">
      <alignment horizontal="right" vertical="center"/>
    </xf>
    <xf numFmtId="0" fontId="16" fillId="0" borderId="0" xfId="0" applyFont="1" applyAlignment="1">
      <alignment horizontal="left" vertical="top"/>
    </xf>
    <xf numFmtId="0" fontId="5" fillId="0" borderId="1" xfId="0" applyFont="1" applyBorder="1" applyAlignment="1">
      <alignment horizontal="left" vertical="center" wrapText="1"/>
    </xf>
    <xf numFmtId="44" fontId="7" fillId="5" borderId="1" xfId="2" applyFont="1" applyFill="1" applyBorder="1" applyAlignment="1">
      <alignment horizontal="center" vertical="center" wrapText="1"/>
    </xf>
    <xf numFmtId="44" fontId="7" fillId="6" borderId="1" xfId="2" applyFont="1" applyFill="1" applyBorder="1" applyAlignment="1">
      <alignment horizontal="center" vertical="center" wrapText="1"/>
    </xf>
    <xf numFmtId="0" fontId="11" fillId="0" borderId="0" xfId="0" applyFont="1" applyAlignment="1">
      <alignment horizontal="left" vertical="top"/>
    </xf>
    <xf numFmtId="0" fontId="3" fillId="4" borderId="1" xfId="0" applyFont="1" applyFill="1" applyBorder="1" applyAlignment="1">
      <alignment horizontal="left" vertical="top"/>
    </xf>
    <xf numFmtId="44" fontId="0" fillId="0" borderId="0" xfId="2" applyFont="1" applyAlignment="1" applyProtection="1">
      <alignment horizontal="left" vertical="top"/>
    </xf>
    <xf numFmtId="44" fontId="8" fillId="0" borderId="0" xfId="2" applyFont="1" applyBorder="1" applyAlignment="1" applyProtection="1">
      <alignment horizontal="center" vertical="top"/>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0" fillId="0" borderId="0" xfId="0" applyFont="1" applyAlignment="1">
      <alignment horizontal="left" vertical="top"/>
    </xf>
    <xf numFmtId="0" fontId="0" fillId="0" borderId="31" xfId="0" applyBorder="1" applyAlignment="1">
      <alignment horizontal="left" vertical="top"/>
    </xf>
    <xf numFmtId="0" fontId="0" fillId="0" borderId="30" xfId="0" applyBorder="1" applyAlignment="1">
      <alignment horizontal="left" vertical="top"/>
    </xf>
    <xf numFmtId="0" fontId="17" fillId="8" borderId="28" xfId="0" applyFont="1" applyFill="1" applyBorder="1" applyAlignment="1">
      <alignment horizontal="left" vertical="top"/>
    </xf>
    <xf numFmtId="0" fontId="4" fillId="8" borderId="15" xfId="0" applyFont="1" applyFill="1" applyBorder="1" applyAlignment="1">
      <alignment horizontal="left" vertical="top"/>
    </xf>
    <xf numFmtId="0" fontId="17" fillId="8" borderId="2" xfId="0" applyFont="1" applyFill="1" applyBorder="1" applyAlignment="1">
      <alignment horizontal="left" vertical="top"/>
    </xf>
    <xf numFmtId="0" fontId="4" fillId="8" borderId="4" xfId="0" applyFont="1" applyFill="1" applyBorder="1" applyAlignment="1">
      <alignment horizontal="left" vertical="top"/>
    </xf>
    <xf numFmtId="0" fontId="4" fillId="2" borderId="33" xfId="0" applyFont="1" applyFill="1" applyBorder="1" applyAlignment="1">
      <alignment horizontal="left" vertical="top"/>
    </xf>
    <xf numFmtId="0" fontId="4" fillId="2" borderId="20" xfId="0" applyFont="1" applyFill="1" applyBorder="1" applyAlignment="1">
      <alignment horizontal="left" vertical="top"/>
    </xf>
    <xf numFmtId="0" fontId="4" fillId="2" borderId="15" xfId="0" applyFont="1" applyFill="1" applyBorder="1" applyAlignment="1">
      <alignment horizontal="left" vertical="top"/>
    </xf>
    <xf numFmtId="0" fontId="17" fillId="2" borderId="28" xfId="0" applyFont="1" applyFill="1" applyBorder="1" applyAlignment="1">
      <alignment horizontal="left" vertical="top"/>
    </xf>
    <xf numFmtId="0" fontId="26" fillId="0" borderId="29" xfId="0" applyFont="1" applyBorder="1" applyAlignment="1">
      <alignment horizontal="left" vertical="top"/>
    </xf>
    <xf numFmtId="0" fontId="27" fillId="0" borderId="15" xfId="0" applyFont="1" applyBorder="1" applyAlignment="1">
      <alignment horizontal="left" vertical="top" wrapText="1"/>
    </xf>
    <xf numFmtId="0" fontId="28" fillId="0" borderId="30" xfId="0" applyFont="1" applyBorder="1" applyAlignment="1">
      <alignment horizontal="left" vertical="top"/>
    </xf>
    <xf numFmtId="0" fontId="28" fillId="0" borderId="0" xfId="0" applyFont="1" applyAlignment="1">
      <alignment horizontal="left" vertical="top"/>
    </xf>
    <xf numFmtId="0" fontId="29" fillId="0" borderId="33" xfId="0" applyFont="1" applyBorder="1" applyAlignment="1">
      <alignment horizontal="left" vertical="top"/>
    </xf>
    <xf numFmtId="0" fontId="30" fillId="0" borderId="0" xfId="0" applyFont="1" applyAlignment="1">
      <alignment horizontal="left" vertical="top"/>
    </xf>
    <xf numFmtId="0" fontId="31" fillId="0" borderId="30" xfId="0" applyFont="1" applyBorder="1" applyAlignment="1">
      <alignment horizontal="left" vertical="top"/>
    </xf>
    <xf numFmtId="0" fontId="31" fillId="0" borderId="0" xfId="0" applyFont="1" applyAlignment="1">
      <alignment horizontal="left" vertical="top"/>
    </xf>
    <xf numFmtId="0" fontId="29" fillId="0" borderId="0" xfId="0" applyFont="1" applyAlignment="1">
      <alignment horizontal="left" vertical="top"/>
    </xf>
    <xf numFmtId="0" fontId="2" fillId="0" borderId="30" xfId="0" applyFont="1" applyBorder="1" applyAlignment="1">
      <alignment horizontal="left" vertical="top"/>
    </xf>
    <xf numFmtId="0" fontId="0" fillId="0" borderId="33" xfId="0" applyBorder="1" applyAlignment="1">
      <alignment horizontal="left" vertical="top"/>
    </xf>
    <xf numFmtId="0" fontId="0" fillId="0" borderId="32" xfId="0" applyBorder="1" applyAlignment="1">
      <alignment horizontal="left" vertical="top"/>
    </xf>
    <xf numFmtId="0" fontId="0" fillId="0" borderId="20" xfId="0" applyBorder="1" applyAlignment="1">
      <alignment horizontal="left" vertical="top"/>
    </xf>
    <xf numFmtId="0" fontId="26" fillId="0" borderId="0" xfId="0" applyFont="1" applyAlignment="1">
      <alignment horizontal="left" vertical="top"/>
    </xf>
    <xf numFmtId="0" fontId="27" fillId="0" borderId="0" xfId="0" applyFont="1" applyAlignment="1">
      <alignment horizontal="left" vertical="top" wrapText="1"/>
    </xf>
    <xf numFmtId="0" fontId="32" fillId="0" borderId="0" xfId="0" applyFont="1" applyAlignment="1">
      <alignment horizontal="left" vertical="top"/>
    </xf>
    <xf numFmtId="0" fontId="32" fillId="0" borderId="28" xfId="0" applyFont="1" applyBorder="1" applyAlignment="1">
      <alignment horizontal="left" vertical="top"/>
    </xf>
    <xf numFmtId="0" fontId="10" fillId="0" borderId="0" xfId="0" applyFont="1" applyAlignment="1">
      <alignment horizontal="left" vertical="top"/>
    </xf>
    <xf numFmtId="0" fontId="1" fillId="0" borderId="5" xfId="0" applyFont="1" applyBorder="1" applyAlignment="1">
      <alignment horizontal="justify" vertical="center"/>
    </xf>
    <xf numFmtId="0" fontId="6" fillId="2" borderId="10" xfId="0" applyFont="1" applyFill="1" applyBorder="1" applyAlignment="1">
      <alignment horizontal="center" vertical="center" wrapText="1"/>
    </xf>
    <xf numFmtId="44" fontId="12" fillId="6" borderId="35" xfId="2" applyFont="1" applyFill="1" applyBorder="1" applyAlignment="1" applyProtection="1">
      <alignment horizontal="right" vertical="center"/>
      <protection locked="0"/>
    </xf>
    <xf numFmtId="44" fontId="10" fillId="6" borderId="35" xfId="2" applyFont="1" applyFill="1" applyBorder="1" applyAlignment="1" applyProtection="1">
      <alignment horizontal="right" vertical="center"/>
      <protection locked="0"/>
    </xf>
    <xf numFmtId="44" fontId="7" fillId="6" borderId="36" xfId="2" applyFont="1" applyFill="1" applyBorder="1" applyAlignment="1">
      <alignment horizontal="center" vertical="center" wrapText="1"/>
    </xf>
    <xf numFmtId="44" fontId="7" fillId="6" borderId="37" xfId="2" applyFont="1" applyFill="1" applyBorder="1" applyAlignment="1">
      <alignment horizontal="center" vertical="center" wrapText="1"/>
    </xf>
    <xf numFmtId="44" fontId="7" fillId="6" borderId="38" xfId="2" applyFont="1" applyFill="1" applyBorder="1" applyAlignment="1">
      <alignment horizontal="center" vertical="center" wrapText="1"/>
    </xf>
    <xf numFmtId="0" fontId="2" fillId="0" borderId="30" xfId="0" applyFont="1" applyBorder="1" applyAlignment="1">
      <alignment horizontal="center" vertical="top" wrapText="1"/>
    </xf>
    <xf numFmtId="0" fontId="2" fillId="0" borderId="0" xfId="0" applyFont="1" applyAlignment="1">
      <alignment horizontal="center" vertical="top" wrapText="1"/>
    </xf>
    <xf numFmtId="0" fontId="2" fillId="0" borderId="33" xfId="0" applyFont="1" applyBorder="1" applyAlignment="1">
      <alignment horizontal="center" vertical="top" wrapText="1"/>
    </xf>
    <xf numFmtId="44" fontId="7" fillId="5" borderId="30" xfId="2" applyFont="1" applyFill="1" applyBorder="1" applyAlignment="1">
      <alignment horizontal="center" vertical="center" wrapText="1"/>
    </xf>
    <xf numFmtId="44" fontId="7" fillId="5" borderId="0" xfId="2" applyFont="1" applyFill="1" applyBorder="1" applyAlignment="1">
      <alignment horizontal="center" vertical="center" wrapText="1"/>
    </xf>
    <xf numFmtId="44" fontId="7" fillId="5" borderId="33" xfId="2" applyFont="1" applyFill="1" applyBorder="1" applyAlignment="1">
      <alignment horizontal="center" vertical="center" wrapText="1"/>
    </xf>
    <xf numFmtId="0" fontId="6" fillId="6" borderId="36" xfId="0" applyFont="1" applyFill="1" applyBorder="1" applyAlignment="1" applyProtection="1">
      <alignment horizontal="left" vertical="center"/>
      <protection locked="0"/>
    </xf>
    <xf numFmtId="0" fontId="6" fillId="6" borderId="37" xfId="0" applyFont="1" applyFill="1" applyBorder="1" applyAlignment="1" applyProtection="1">
      <alignment horizontal="left" vertical="center"/>
      <protection locked="0"/>
    </xf>
    <xf numFmtId="0" fontId="6" fillId="6" borderId="38" xfId="0" applyFont="1" applyFill="1" applyBorder="1" applyAlignment="1" applyProtection="1">
      <alignment horizontal="left" vertical="center"/>
      <protection locked="0"/>
    </xf>
    <xf numFmtId="44" fontId="8" fillId="0" borderId="8" xfId="2" applyFont="1" applyBorder="1" applyAlignment="1" applyProtection="1">
      <alignment horizontal="center" vertical="top"/>
    </xf>
    <xf numFmtId="44" fontId="8" fillId="0" borderId="9" xfId="2" applyFont="1" applyBorder="1" applyAlignment="1" applyProtection="1">
      <alignment horizontal="center" vertical="top"/>
    </xf>
    <xf numFmtId="0" fontId="11" fillId="0" borderId="0" xfId="0" applyFont="1" applyAlignment="1">
      <alignment horizontal="left" vertical="center" wrapText="1"/>
    </xf>
    <xf numFmtId="0" fontId="20" fillId="4" borderId="5" xfId="0" applyFont="1" applyFill="1" applyBorder="1" applyAlignment="1">
      <alignment horizontal="left" vertical="top"/>
    </xf>
    <xf numFmtId="0" fontId="20" fillId="4" borderId="7" xfId="0" applyFont="1" applyFill="1" applyBorder="1" applyAlignment="1">
      <alignment horizontal="left" vertical="top"/>
    </xf>
    <xf numFmtId="0" fontId="0" fillId="0" borderId="0" xfId="0" applyAlignment="1" applyProtection="1">
      <alignment horizontal="left" vertical="top"/>
    </xf>
    <xf numFmtId="0" fontId="9" fillId="0" borderId="0" xfId="0" applyFont="1" applyAlignment="1" applyProtection="1">
      <alignment horizontal="left" vertical="top"/>
    </xf>
    <xf numFmtId="0" fontId="34" fillId="0" borderId="0" xfId="0" applyFont="1" applyAlignment="1" applyProtection="1">
      <alignment horizontal="left" vertical="top"/>
    </xf>
    <xf numFmtId="0" fontId="6" fillId="4" borderId="5" xfId="0" applyFont="1" applyFill="1" applyBorder="1" applyAlignment="1" applyProtection="1">
      <alignment horizontal="center" vertical="center"/>
    </xf>
    <xf numFmtId="0" fontId="6" fillId="4" borderId="6" xfId="0" applyFont="1" applyFill="1" applyBorder="1" applyAlignment="1" applyProtection="1">
      <alignment horizontal="center" vertical="center"/>
    </xf>
    <xf numFmtId="0" fontId="2" fillId="0" borderId="0" xfId="0" applyFont="1" applyAlignment="1" applyProtection="1">
      <alignment horizontal="left" vertical="top"/>
    </xf>
    <xf numFmtId="0" fontId="17" fillId="0" borderId="0" xfId="0" applyFont="1" applyAlignment="1" applyProtection="1">
      <alignment horizontal="left" vertical="top"/>
    </xf>
    <xf numFmtId="0" fontId="35" fillId="0" borderId="0" xfId="0" applyFont="1" applyAlignment="1" applyProtection="1">
      <alignment vertical="center"/>
    </xf>
    <xf numFmtId="0" fontId="1" fillId="0" borderId="0" xfId="0" applyFont="1" applyAlignment="1" applyProtection="1">
      <alignment vertical="center"/>
    </xf>
    <xf numFmtId="0" fontId="6" fillId="4" borderId="10" xfId="0" applyFont="1" applyFill="1" applyBorder="1" applyAlignment="1" applyProtection="1">
      <alignment horizontal="center" vertical="top"/>
    </xf>
    <xf numFmtId="0" fontId="6" fillId="4" borderId="10" xfId="0" applyFont="1" applyFill="1" applyBorder="1" applyAlignment="1" applyProtection="1">
      <alignment horizontal="left" vertical="top"/>
    </xf>
    <xf numFmtId="0" fontId="20" fillId="4" borderId="8" xfId="0" applyFont="1" applyFill="1" applyBorder="1" applyAlignment="1" applyProtection="1">
      <alignment horizontal="center" vertical="top"/>
    </xf>
    <xf numFmtId="0" fontId="3" fillId="0" borderId="21" xfId="0" applyFont="1" applyBorder="1" applyAlignment="1" applyProtection="1">
      <alignment horizontal="center" vertical="top"/>
    </xf>
    <xf numFmtId="0" fontId="3" fillId="0" borderId="21" xfId="0" applyFont="1" applyBorder="1" applyAlignment="1" applyProtection="1">
      <alignment horizontal="left" vertical="top"/>
    </xf>
    <xf numFmtId="44" fontId="6" fillId="7" borderId="9" xfId="0" applyNumberFormat="1" applyFont="1" applyFill="1" applyBorder="1" applyAlignment="1" applyProtection="1">
      <alignment horizontal="left" vertical="top"/>
    </xf>
    <xf numFmtId="0" fontId="13" fillId="8" borderId="8" xfId="0" applyFont="1" applyFill="1" applyBorder="1" applyAlignment="1" applyProtection="1">
      <alignment horizontal="left" vertical="center"/>
    </xf>
    <xf numFmtId="0" fontId="13" fillId="8" borderId="21" xfId="0" applyFont="1" applyFill="1" applyBorder="1" applyAlignment="1" applyProtection="1">
      <alignment horizontal="left" vertical="center"/>
    </xf>
    <xf numFmtId="0" fontId="13" fillId="8" borderId="9" xfId="0" applyFont="1" applyFill="1" applyBorder="1" applyAlignment="1" applyProtection="1">
      <alignment horizontal="left" vertical="center"/>
    </xf>
    <xf numFmtId="0" fontId="23" fillId="5" borderId="11" xfId="0" applyFont="1" applyFill="1" applyBorder="1" applyAlignment="1" applyProtection="1">
      <alignment horizontal="center" vertical="center"/>
    </xf>
    <xf numFmtId="0" fontId="24" fillId="5" borderId="12" xfId="0" applyFont="1" applyFill="1" applyBorder="1" applyAlignment="1" applyProtection="1">
      <alignment horizontal="center" vertical="top"/>
    </xf>
    <xf numFmtId="0" fontId="24" fillId="5" borderId="12" xfId="0" applyFont="1" applyFill="1" applyBorder="1" applyAlignment="1" applyProtection="1">
      <alignment horizontal="left" vertical="top"/>
    </xf>
    <xf numFmtId="44" fontId="25" fillId="5" borderId="12" xfId="0" applyNumberFormat="1" applyFont="1" applyFill="1" applyBorder="1" applyAlignment="1" applyProtection="1">
      <alignment horizontal="left" vertical="top"/>
    </xf>
    <xf numFmtId="0" fontId="22" fillId="5" borderId="12" xfId="0" applyFont="1" applyFill="1" applyBorder="1" applyAlignment="1" applyProtection="1">
      <alignment horizontal="left" vertical="center" wrapText="1"/>
    </xf>
    <xf numFmtId="0" fontId="22" fillId="5" borderId="22" xfId="0" applyFont="1" applyFill="1" applyBorder="1" applyAlignment="1" applyProtection="1">
      <alignment horizontal="left" vertical="center" wrapText="1"/>
    </xf>
    <xf numFmtId="0" fontId="23" fillId="5" borderId="34" xfId="0" applyFont="1" applyFill="1" applyBorder="1" applyAlignment="1" applyProtection="1">
      <alignment horizontal="center" vertical="center"/>
    </xf>
    <xf numFmtId="0" fontId="24" fillId="5" borderId="1" xfId="0" applyFont="1" applyFill="1" applyBorder="1" applyAlignment="1" applyProtection="1">
      <alignment horizontal="center" vertical="top"/>
    </xf>
    <xf numFmtId="0" fontId="24" fillId="5" borderId="1" xfId="0" applyFont="1" applyFill="1" applyBorder="1" applyAlignment="1" applyProtection="1">
      <alignment horizontal="left" vertical="top"/>
    </xf>
    <xf numFmtId="44" fontId="25" fillId="5" borderId="1" xfId="0" applyNumberFormat="1" applyFont="1" applyFill="1" applyBorder="1" applyAlignment="1" applyProtection="1">
      <alignment horizontal="left" vertical="top"/>
    </xf>
    <xf numFmtId="0" fontId="22" fillId="5" borderId="1" xfId="0" applyFont="1" applyFill="1" applyBorder="1" applyAlignment="1" applyProtection="1">
      <alignment horizontal="left" vertical="center" wrapText="1"/>
    </xf>
    <xf numFmtId="0" fontId="22" fillId="5" borderId="23" xfId="0" applyFont="1" applyFill="1" applyBorder="1" applyAlignment="1" applyProtection="1">
      <alignment horizontal="left" vertical="center" wrapText="1"/>
    </xf>
    <xf numFmtId="0" fontId="23" fillId="5" borderId="16" xfId="0" applyFont="1" applyFill="1" applyBorder="1" applyAlignment="1" applyProtection="1">
      <alignment horizontal="center" vertical="center"/>
    </xf>
    <xf numFmtId="0" fontId="24" fillId="5" borderId="17" xfId="0" applyFont="1" applyFill="1" applyBorder="1" applyAlignment="1" applyProtection="1">
      <alignment horizontal="center" vertical="top"/>
    </xf>
    <xf numFmtId="0" fontId="24" fillId="5" borderId="17" xfId="0" applyFont="1" applyFill="1" applyBorder="1" applyAlignment="1" applyProtection="1">
      <alignment horizontal="left" vertical="top"/>
    </xf>
    <xf numFmtId="44" fontId="25" fillId="5" borderId="17" xfId="0" applyNumberFormat="1" applyFont="1" applyFill="1" applyBorder="1" applyAlignment="1" applyProtection="1">
      <alignment horizontal="left" vertical="top"/>
    </xf>
    <xf numFmtId="0" fontId="22" fillId="5" borderId="17" xfId="0" applyFont="1" applyFill="1" applyBorder="1" applyAlignment="1" applyProtection="1">
      <alignment horizontal="left" vertical="center" wrapText="1"/>
    </xf>
    <xf numFmtId="0" fontId="22" fillId="5" borderId="24" xfId="0" applyFont="1" applyFill="1" applyBorder="1" applyAlignment="1" applyProtection="1">
      <alignment horizontal="left" vertical="center" wrapText="1"/>
    </xf>
    <xf numFmtId="0" fontId="20" fillId="4" borderId="11" xfId="0" applyFont="1" applyFill="1" applyBorder="1" applyAlignment="1" applyProtection="1">
      <alignment horizontal="center" vertical="center"/>
    </xf>
    <xf numFmtId="0" fontId="3" fillId="0" borderId="12" xfId="0" applyFont="1" applyBorder="1" applyAlignment="1" applyProtection="1">
      <alignment horizontal="center" vertical="top"/>
    </xf>
    <xf numFmtId="0" fontId="3" fillId="0" borderId="12" xfId="0" applyFont="1" applyBorder="1" applyAlignment="1" applyProtection="1">
      <alignment horizontal="left" vertical="top"/>
    </xf>
    <xf numFmtId="44" fontId="6" fillId="7" borderId="12" xfId="0" applyNumberFormat="1" applyFont="1" applyFill="1" applyBorder="1" applyAlignment="1" applyProtection="1">
      <alignment horizontal="left" vertical="top"/>
    </xf>
    <xf numFmtId="0" fontId="13" fillId="8" borderId="13" xfId="0" applyFont="1" applyFill="1" applyBorder="1" applyAlignment="1" applyProtection="1">
      <alignment horizontal="left" vertical="center"/>
    </xf>
    <xf numFmtId="0" fontId="13" fillId="8" borderId="25" xfId="0" applyFont="1" applyFill="1" applyBorder="1" applyAlignment="1" applyProtection="1">
      <alignment horizontal="left" vertical="center"/>
    </xf>
    <xf numFmtId="0" fontId="13" fillId="8" borderId="26" xfId="0" applyFont="1" applyFill="1" applyBorder="1" applyAlignment="1" applyProtection="1">
      <alignment horizontal="left" vertical="center"/>
    </xf>
    <xf numFmtId="0" fontId="20" fillId="4" borderId="34" xfId="0" applyFont="1" applyFill="1" applyBorder="1" applyAlignment="1" applyProtection="1">
      <alignment horizontal="center" vertical="center"/>
    </xf>
    <xf numFmtId="0" fontId="3" fillId="0" borderId="1" xfId="0" applyFont="1" applyBorder="1" applyAlignment="1" applyProtection="1">
      <alignment horizontal="center" vertical="top"/>
    </xf>
    <xf numFmtId="0" fontId="3" fillId="0" borderId="1" xfId="0" applyFont="1" applyBorder="1" applyAlignment="1" applyProtection="1">
      <alignment horizontal="left" vertical="top"/>
    </xf>
    <xf numFmtId="44" fontId="6" fillId="7" borderId="1" xfId="0" applyNumberFormat="1" applyFont="1" applyFill="1" applyBorder="1" applyAlignment="1" applyProtection="1">
      <alignment horizontal="left" vertical="top"/>
    </xf>
    <xf numFmtId="0" fontId="13" fillId="8" borderId="5" xfId="0" applyFont="1" applyFill="1" applyBorder="1" applyAlignment="1" applyProtection="1">
      <alignment horizontal="left" vertical="center"/>
    </xf>
    <xf numFmtId="0" fontId="13" fillId="8" borderId="6" xfId="0" applyFont="1" applyFill="1" applyBorder="1" applyAlignment="1" applyProtection="1">
      <alignment horizontal="left" vertical="center"/>
    </xf>
    <xf numFmtId="0" fontId="13" fillId="8" borderId="27" xfId="0" applyFont="1" applyFill="1" applyBorder="1" applyAlignment="1" applyProtection="1">
      <alignment horizontal="left" vertical="center"/>
    </xf>
    <xf numFmtId="0" fontId="13" fillId="8" borderId="1" xfId="0" applyFont="1" applyFill="1" applyBorder="1" applyAlignment="1" applyProtection="1">
      <alignment horizontal="left" vertical="center"/>
    </xf>
    <xf numFmtId="0" fontId="13" fillId="8" borderId="23" xfId="0" applyFont="1" applyFill="1" applyBorder="1" applyAlignment="1" applyProtection="1">
      <alignment horizontal="left" vertical="center"/>
    </xf>
    <xf numFmtId="0" fontId="20" fillId="4" borderId="39" xfId="0" applyFont="1" applyFill="1" applyBorder="1" applyAlignment="1" applyProtection="1">
      <alignment horizontal="center" vertical="center"/>
    </xf>
    <xf numFmtId="0" fontId="20" fillId="4" borderId="16" xfId="0" applyFont="1" applyFill="1" applyBorder="1" applyAlignment="1" applyProtection="1">
      <alignment horizontal="center" vertical="center"/>
    </xf>
    <xf numFmtId="0" fontId="3" fillId="0" borderId="17" xfId="0" applyFont="1" applyBorder="1" applyAlignment="1" applyProtection="1">
      <alignment horizontal="center" vertical="top"/>
    </xf>
    <xf numFmtId="0" fontId="3" fillId="0" borderId="17" xfId="0" applyFont="1" applyBorder="1" applyAlignment="1" applyProtection="1">
      <alignment horizontal="left" vertical="top"/>
    </xf>
    <xf numFmtId="44" fontId="6" fillId="7" borderId="17" xfId="0" applyNumberFormat="1" applyFont="1" applyFill="1" applyBorder="1" applyAlignment="1" applyProtection="1">
      <alignment horizontal="left" vertical="top"/>
    </xf>
    <xf numFmtId="0" fontId="13" fillId="8" borderId="17" xfId="0" applyFont="1" applyFill="1" applyBorder="1" applyAlignment="1" applyProtection="1">
      <alignment horizontal="left" vertical="center"/>
    </xf>
    <xf numFmtId="0" fontId="13" fillId="8" borderId="24" xfId="0" applyFont="1" applyFill="1" applyBorder="1" applyAlignment="1" applyProtection="1">
      <alignment horizontal="left" vertical="center"/>
    </xf>
    <xf numFmtId="0" fontId="9" fillId="0" borderId="2" xfId="0" applyFont="1" applyBorder="1" applyAlignment="1" applyProtection="1">
      <alignment horizontal="center" vertical="top"/>
    </xf>
    <xf numFmtId="0" fontId="9" fillId="0" borderId="3" xfId="0" applyFont="1" applyBorder="1" applyAlignment="1" applyProtection="1">
      <alignment horizontal="center" vertical="top"/>
    </xf>
    <xf numFmtId="0" fontId="19" fillId="0" borderId="11" xfId="0" applyFont="1" applyBorder="1" applyAlignment="1" applyProtection="1">
      <alignment horizontal="center" vertical="center"/>
    </xf>
    <xf numFmtId="0" fontId="19" fillId="0" borderId="12" xfId="0" applyFont="1" applyBorder="1" applyAlignment="1" applyProtection="1">
      <alignment horizontal="center" vertical="center"/>
    </xf>
    <xf numFmtId="0" fontId="18" fillId="0" borderId="13" xfId="0" applyFont="1" applyBorder="1" applyAlignment="1" applyProtection="1">
      <alignment horizontal="center" vertical="center"/>
    </xf>
    <xf numFmtId="0" fontId="6" fillId="0" borderId="14" xfId="0" applyFont="1" applyBorder="1" applyAlignment="1" applyProtection="1">
      <alignment horizontal="center" vertical="top" wrapText="1"/>
    </xf>
    <xf numFmtId="0" fontId="7" fillId="0" borderId="15" xfId="0" applyFont="1" applyBorder="1" applyAlignment="1" applyProtection="1">
      <alignment horizontal="left" vertical="top" wrapText="1"/>
    </xf>
    <xf numFmtId="0" fontId="15" fillId="3" borderId="16" xfId="0" applyFont="1" applyFill="1" applyBorder="1" applyAlignment="1" applyProtection="1">
      <alignment horizontal="center" vertical="top" wrapText="1"/>
    </xf>
    <xf numFmtId="0" fontId="15" fillId="3" borderId="17" xfId="0" applyFont="1" applyFill="1" applyBorder="1" applyAlignment="1" applyProtection="1">
      <alignment horizontal="center" vertical="top" wrapText="1"/>
    </xf>
    <xf numFmtId="0" fontId="15" fillId="3" borderId="18" xfId="0" applyFont="1" applyFill="1" applyBorder="1" applyAlignment="1" applyProtection="1">
      <alignment horizontal="center" vertical="top" wrapText="1"/>
    </xf>
    <xf numFmtId="0" fontId="6" fillId="0" borderId="19" xfId="0" applyFont="1" applyBorder="1" applyAlignment="1" applyProtection="1">
      <alignment horizontal="center" vertical="top" wrapText="1"/>
    </xf>
    <xf numFmtId="0" fontId="7" fillId="0" borderId="20" xfId="0" applyFont="1" applyBorder="1" applyAlignment="1" applyProtection="1">
      <alignment horizontal="left" vertical="top" wrapText="1"/>
    </xf>
    <xf numFmtId="0" fontId="11" fillId="0" borderId="0" xfId="0" applyFont="1" applyAlignment="1" applyProtection="1">
      <alignment horizontal="left" vertical="top"/>
    </xf>
    <xf numFmtId="44" fontId="0" fillId="0" borderId="0" xfId="2" applyFont="1" applyAlignment="1" applyProtection="1">
      <alignment horizontal="right" vertical="center"/>
    </xf>
    <xf numFmtId="0" fontId="3" fillId="4" borderId="1" xfId="0" applyFont="1" applyFill="1" applyBorder="1" applyAlignment="1" applyProtection="1">
      <alignment horizontal="left" vertical="top"/>
    </xf>
    <xf numFmtId="0" fontId="20" fillId="4" borderId="5" xfId="0" applyFont="1" applyFill="1" applyBorder="1" applyAlignment="1" applyProtection="1">
      <alignment horizontal="left" vertical="top"/>
    </xf>
    <xf numFmtId="0" fontId="20" fillId="4" borderId="6" xfId="0" applyFont="1" applyFill="1" applyBorder="1" applyAlignment="1" applyProtection="1">
      <alignment horizontal="left" vertical="top"/>
    </xf>
    <xf numFmtId="0" fontId="20" fillId="4" borderId="7" xfId="0" applyFont="1" applyFill="1" applyBorder="1" applyAlignment="1" applyProtection="1">
      <alignment horizontal="left" vertical="top"/>
    </xf>
    <xf numFmtId="0" fontId="11" fillId="0" borderId="0" xfId="0" applyFont="1" applyAlignment="1" applyProtection="1">
      <alignment horizontal="left" vertical="center" wrapText="1"/>
    </xf>
    <xf numFmtId="44" fontId="7" fillId="6" borderId="1" xfId="2" applyFont="1" applyFill="1" applyBorder="1" applyAlignment="1" applyProtection="1">
      <alignment horizontal="center" vertical="center" wrapText="1"/>
    </xf>
    <xf numFmtId="44" fontId="7" fillId="5" borderId="1" xfId="2" applyFont="1" applyFill="1" applyBorder="1" applyAlignment="1" applyProtection="1">
      <alignment horizontal="center" vertical="center" wrapText="1"/>
    </xf>
    <xf numFmtId="0" fontId="11" fillId="0" borderId="0" xfId="0" applyFont="1" applyAlignment="1" applyProtection="1">
      <alignment horizontal="left" vertical="center" wrapText="1"/>
    </xf>
    <xf numFmtId="0" fontId="8" fillId="0" borderId="1" xfId="0" applyFont="1" applyBorder="1" applyAlignment="1" applyProtection="1">
      <alignment horizontal="left" vertical="center" wrapText="1"/>
    </xf>
    <xf numFmtId="0" fontId="4" fillId="0" borderId="0" xfId="0" applyFont="1" applyAlignment="1" applyProtection="1">
      <alignment horizontal="center" vertical="center" wrapText="1"/>
    </xf>
    <xf numFmtId="0" fontId="6" fillId="2" borderId="1"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21" fillId="0" borderId="1" xfId="0" applyFont="1" applyBorder="1" applyAlignment="1" applyProtection="1">
      <alignment horizontal="left" vertical="center" wrapText="1"/>
    </xf>
    <xf numFmtId="0" fontId="1" fillId="0" borderId="5" xfId="0" applyFont="1" applyBorder="1" applyAlignment="1" applyProtection="1">
      <alignment horizontal="justify" vertical="center"/>
    </xf>
    <xf numFmtId="0" fontId="8" fillId="0" borderId="7" xfId="0" applyFont="1" applyBorder="1" applyAlignment="1" applyProtection="1">
      <alignment horizontal="center" vertical="center" wrapText="1"/>
    </xf>
    <xf numFmtId="164" fontId="8" fillId="0" borderId="1" xfId="1" applyNumberFormat="1" applyFont="1" applyBorder="1" applyAlignment="1" applyProtection="1">
      <alignment horizontal="center" vertical="center"/>
    </xf>
    <xf numFmtId="44" fontId="10" fillId="5" borderId="1" xfId="2" applyFont="1" applyFill="1" applyBorder="1" applyAlignment="1" applyProtection="1">
      <alignment horizontal="right" vertical="center"/>
    </xf>
  </cellXfs>
  <cellStyles count="3">
    <cellStyle name="Comma" xfId="1" builtinId="3"/>
    <cellStyle name="Currency" xfId="2" builtinId="4"/>
    <cellStyle name="Normal" xfId="0" builtinId="0"/>
  </cellStyles>
  <dxfs count="3">
    <dxf>
      <fill>
        <patternFill>
          <bgColor rgb="FF92D050"/>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1C324-617B-4D88-AA74-8B7F7F9C50B4}">
  <sheetPr>
    <pageSetUpPr fitToPage="1"/>
  </sheetPr>
  <dimension ref="B2:D42"/>
  <sheetViews>
    <sheetView workbookViewId="0"/>
  </sheetViews>
  <sheetFormatPr defaultRowHeight="12.75" x14ac:dyDescent="0.2"/>
  <cols>
    <col min="2" max="2" width="25.5" customWidth="1"/>
    <col min="3" max="3" width="80.1640625" customWidth="1"/>
    <col min="4" max="4" width="18.5" customWidth="1"/>
  </cols>
  <sheetData>
    <row r="2" spans="2:4" ht="26.25" x14ac:dyDescent="0.2">
      <c r="B2" s="51" t="s">
        <v>119</v>
      </c>
    </row>
    <row r="3" spans="2:4" ht="12.75" customHeight="1" x14ac:dyDescent="0.2">
      <c r="B3" s="10"/>
    </row>
    <row r="4" spans="2:4" ht="15.75" x14ac:dyDescent="0.2">
      <c r="B4" s="13" t="s">
        <v>74</v>
      </c>
      <c r="C4" s="23"/>
    </row>
    <row r="6" spans="2:4" ht="19.5" thickBot="1" x14ac:dyDescent="0.25">
      <c r="B6" s="49" t="s">
        <v>109</v>
      </c>
      <c r="C6" s="47"/>
      <c r="D6" s="48"/>
    </row>
    <row r="7" spans="2:4" x14ac:dyDescent="0.2">
      <c r="B7" s="26" t="s">
        <v>48</v>
      </c>
      <c r="C7" s="27" t="s">
        <v>82</v>
      </c>
    </row>
    <row r="8" spans="2:4" x14ac:dyDescent="0.2">
      <c r="B8" s="25"/>
      <c r="C8" s="30" t="s">
        <v>93</v>
      </c>
    </row>
    <row r="9" spans="2:4" ht="13.5" thickBot="1" x14ac:dyDescent="0.25">
      <c r="B9" s="24"/>
      <c r="C9" s="31" t="s">
        <v>56</v>
      </c>
    </row>
    <row r="10" spans="2:4" ht="13.5" thickBot="1" x14ac:dyDescent="0.25"/>
    <row r="11" spans="2:4" ht="13.5" thickBot="1" x14ac:dyDescent="0.25">
      <c r="B11" s="28" t="s">
        <v>49</v>
      </c>
      <c r="C11" s="29" t="s">
        <v>50</v>
      </c>
    </row>
    <row r="12" spans="2:4" ht="13.5" thickBot="1" x14ac:dyDescent="0.25"/>
    <row r="13" spans="2:4" x14ac:dyDescent="0.2">
      <c r="B13" s="33" t="s">
        <v>51</v>
      </c>
      <c r="C13" s="32" t="s">
        <v>52</v>
      </c>
    </row>
    <row r="14" spans="2:4" ht="13.5" thickBot="1" x14ac:dyDescent="0.25">
      <c r="B14" s="24"/>
      <c r="C14" s="31" t="s">
        <v>86</v>
      </c>
    </row>
    <row r="15" spans="2:4" ht="13.5" thickBot="1" x14ac:dyDescent="0.25"/>
    <row r="16" spans="2:4" x14ac:dyDescent="0.2">
      <c r="B16" s="33" t="s">
        <v>54</v>
      </c>
      <c r="C16" s="32" t="s">
        <v>52</v>
      </c>
    </row>
    <row r="17" spans="2:4" ht="13.5" thickBot="1" x14ac:dyDescent="0.25">
      <c r="B17" s="24"/>
      <c r="C17" s="31" t="s">
        <v>53</v>
      </c>
    </row>
    <row r="18" spans="2:4" ht="13.5" thickBot="1" x14ac:dyDescent="0.25"/>
    <row r="19" spans="2:4" x14ac:dyDescent="0.2">
      <c r="B19" s="26" t="s">
        <v>90</v>
      </c>
      <c r="C19" s="27" t="s">
        <v>55</v>
      </c>
    </row>
    <row r="20" spans="2:4" x14ac:dyDescent="0.2">
      <c r="B20" s="25"/>
      <c r="C20" s="30" t="s">
        <v>92</v>
      </c>
    </row>
    <row r="21" spans="2:4" ht="13.5" thickBot="1" x14ac:dyDescent="0.25">
      <c r="B21" s="24"/>
      <c r="C21" s="31" t="s">
        <v>91</v>
      </c>
    </row>
    <row r="22" spans="2:4" x14ac:dyDescent="0.2">
      <c r="C22" s="2"/>
    </row>
    <row r="23" spans="2:4" x14ac:dyDescent="0.2">
      <c r="C23" s="2"/>
    </row>
    <row r="24" spans="2:4" ht="13.5" thickBot="1" x14ac:dyDescent="0.25">
      <c r="C24" s="2"/>
    </row>
    <row r="25" spans="2:4" ht="18.75" x14ac:dyDescent="0.2">
      <c r="B25" s="50" t="s">
        <v>104</v>
      </c>
      <c r="C25" s="34"/>
      <c r="D25" s="35"/>
    </row>
    <row r="26" spans="2:4" ht="15" x14ac:dyDescent="0.2">
      <c r="B26" s="36" t="s">
        <v>105</v>
      </c>
      <c r="C26" s="37"/>
      <c r="D26" s="38"/>
    </row>
    <row r="27" spans="2:4" ht="15" x14ac:dyDescent="0.2">
      <c r="B27" s="36" t="s">
        <v>85</v>
      </c>
      <c r="C27" s="37"/>
      <c r="D27" s="38"/>
    </row>
    <row r="28" spans="2:4" ht="15" x14ac:dyDescent="0.2">
      <c r="B28" s="36" t="s">
        <v>84</v>
      </c>
      <c r="C28" s="37"/>
      <c r="D28" s="38"/>
    </row>
    <row r="29" spans="2:4" ht="15" x14ac:dyDescent="0.2">
      <c r="B29" s="36" t="s">
        <v>83</v>
      </c>
      <c r="C29" s="37"/>
      <c r="D29" s="38"/>
    </row>
    <row r="30" spans="2:4" ht="15" x14ac:dyDescent="0.2">
      <c r="B30" s="36" t="s">
        <v>94</v>
      </c>
      <c r="C30" s="37"/>
      <c r="D30" s="38"/>
    </row>
    <row r="31" spans="2:4" ht="15" x14ac:dyDescent="0.2">
      <c r="B31" s="25"/>
      <c r="C31" s="39"/>
      <c r="D31" s="38"/>
    </row>
    <row r="32" spans="2:4" ht="15" x14ac:dyDescent="0.2">
      <c r="B32" s="40" t="s">
        <v>96</v>
      </c>
      <c r="C32" s="41"/>
      <c r="D32" s="38"/>
    </row>
    <row r="33" spans="2:4" ht="15" x14ac:dyDescent="0.2">
      <c r="B33" s="25"/>
      <c r="C33" s="42" t="s">
        <v>99</v>
      </c>
      <c r="D33" s="38"/>
    </row>
    <row r="34" spans="2:4" ht="15" x14ac:dyDescent="0.2">
      <c r="B34" s="25"/>
      <c r="C34" s="42" t="s">
        <v>97</v>
      </c>
      <c r="D34" s="38"/>
    </row>
    <row r="35" spans="2:4" ht="15" x14ac:dyDescent="0.2">
      <c r="B35" s="25"/>
      <c r="C35" s="42" t="s">
        <v>98</v>
      </c>
      <c r="D35" s="38"/>
    </row>
    <row r="36" spans="2:4" ht="15" x14ac:dyDescent="0.2">
      <c r="B36" s="25"/>
      <c r="C36" s="42"/>
      <c r="D36" s="38"/>
    </row>
    <row r="37" spans="2:4" ht="15.75" thickBot="1" x14ac:dyDescent="0.25">
      <c r="B37" s="43" t="s">
        <v>106</v>
      </c>
      <c r="C37" s="42"/>
      <c r="D37" s="38"/>
    </row>
    <row r="38" spans="2:4" ht="13.5" thickBot="1" x14ac:dyDescent="0.25">
      <c r="B38" s="56" t="s">
        <v>107</v>
      </c>
      <c r="C38" s="57"/>
      <c r="D38" s="58"/>
    </row>
    <row r="39" spans="2:4" x14ac:dyDescent="0.2">
      <c r="B39" s="25"/>
      <c r="D39" s="44"/>
    </row>
    <row r="40" spans="2:4" ht="29.25" customHeight="1" x14ac:dyDescent="0.2">
      <c r="B40" s="59" t="s">
        <v>117</v>
      </c>
      <c r="C40" s="60"/>
      <c r="D40" s="61"/>
    </row>
    <row r="41" spans="2:4" x14ac:dyDescent="0.2">
      <c r="B41" s="62" t="s">
        <v>108</v>
      </c>
      <c r="C41" s="63"/>
      <c r="D41" s="64"/>
    </row>
    <row r="42" spans="2:4" ht="13.5" thickBot="1" x14ac:dyDescent="0.25">
      <c r="B42" s="24"/>
      <c r="C42" s="45"/>
      <c r="D42" s="46"/>
    </row>
  </sheetData>
  <sheetProtection algorithmName="SHA-512" hashValue="4Tz5/d9/pJMy4DXdLecLvKTDi7hxu8+sKlgUCy6hn3qBQl5pk8MTK6Pr+kIivtk5XohRoBApxRgQOlHiLEdBgg==" saltValue="BRa7bLVYqWZMi2Tcjue5dg==" spinCount="100000" sheet="1" objects="1" scenarios="1"/>
  <mergeCells count="3">
    <mergeCell ref="B38:D38"/>
    <mergeCell ref="B40:D40"/>
    <mergeCell ref="B41:D41"/>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860D11-7691-49A8-B08F-1EBD9C6436A9}">
  <sheetPr>
    <pageSetUpPr fitToPage="1"/>
  </sheetPr>
  <dimension ref="A1:G33"/>
  <sheetViews>
    <sheetView tabSelected="1" workbookViewId="0"/>
  </sheetViews>
  <sheetFormatPr defaultRowHeight="12.75" x14ac:dyDescent="0.2"/>
  <cols>
    <col min="1" max="1" width="11.1640625" style="73" customWidth="1"/>
    <col min="2" max="2" width="23" style="73" customWidth="1"/>
    <col min="3" max="3" width="22.83203125" style="73" customWidth="1"/>
    <col min="4" max="4" width="32.1640625" style="73" customWidth="1"/>
    <col min="5" max="5" width="9.83203125" style="73" customWidth="1"/>
    <col min="6" max="6" width="4.83203125" style="73" customWidth="1"/>
    <col min="7" max="7" width="45.6640625" style="73" customWidth="1"/>
    <col min="8" max="16384" width="9.33203125" style="73"/>
  </cols>
  <sheetData>
    <row r="1" spans="1:7" ht="20.25" x14ac:dyDescent="0.2">
      <c r="B1" s="74" t="str">
        <f>'Instructions TAB'!B2</f>
        <v>21-092-3P_ BidPricingSpreadsheet_v.X_Addendum08_2025.02.26</v>
      </c>
    </row>
    <row r="2" spans="1:7" ht="9.75" customHeight="1" x14ac:dyDescent="0.2">
      <c r="B2" s="74"/>
    </row>
    <row r="3" spans="1:7" ht="20.25" x14ac:dyDescent="0.2">
      <c r="B3" s="75" t="s">
        <v>75</v>
      </c>
    </row>
    <row r="4" spans="1:7" ht="13.5" thickBot="1" x14ac:dyDescent="0.25"/>
    <row r="5" spans="1:7" ht="16.5" thickBot="1" x14ac:dyDescent="0.25">
      <c r="A5" s="76" t="s">
        <v>89</v>
      </c>
      <c r="B5" s="77"/>
      <c r="C5" s="65"/>
      <c r="D5" s="66"/>
      <c r="E5" s="66"/>
      <c r="F5" s="66"/>
      <c r="G5" s="67"/>
    </row>
    <row r="7" spans="1:7" x14ac:dyDescent="0.2">
      <c r="B7" s="78" t="s">
        <v>114</v>
      </c>
    </row>
    <row r="8" spans="1:7" x14ac:dyDescent="0.2">
      <c r="B8" s="79" t="s">
        <v>115</v>
      </c>
      <c r="C8" s="79"/>
      <c r="D8" s="79"/>
      <c r="E8" s="79"/>
      <c r="F8" s="79"/>
      <c r="G8" s="79"/>
    </row>
    <row r="9" spans="1:7" x14ac:dyDescent="0.2">
      <c r="B9" s="78" t="s">
        <v>116</v>
      </c>
      <c r="C9" s="79"/>
      <c r="D9" s="79"/>
      <c r="E9" s="79"/>
      <c r="F9" s="79"/>
      <c r="G9" s="79"/>
    </row>
    <row r="10" spans="1:7" ht="15.75" x14ac:dyDescent="0.2">
      <c r="B10" s="80" t="s">
        <v>80</v>
      </c>
      <c r="D10" s="81"/>
    </row>
    <row r="11" spans="1:7" ht="15.75" x14ac:dyDescent="0.2">
      <c r="B11" s="80" t="s">
        <v>81</v>
      </c>
      <c r="D11" s="81"/>
    </row>
    <row r="13" spans="1:7" ht="16.5" thickBot="1" x14ac:dyDescent="0.25">
      <c r="A13" s="82" t="s">
        <v>78</v>
      </c>
      <c r="B13" s="82" t="s">
        <v>42</v>
      </c>
      <c r="C13" s="83" t="s">
        <v>41</v>
      </c>
      <c r="D13" s="83" t="s">
        <v>40</v>
      </c>
    </row>
    <row r="14" spans="1:7" ht="16.5" thickBot="1" x14ac:dyDescent="0.25">
      <c r="A14" s="84" t="s">
        <v>66</v>
      </c>
      <c r="B14" s="85" t="s">
        <v>24</v>
      </c>
      <c r="C14" s="86" t="s">
        <v>79</v>
      </c>
      <c r="D14" s="87">
        <f>ROUND('Tab 1 - Lump Sum Pricing'!D8,2)</f>
        <v>0</v>
      </c>
      <c r="E14" s="88" t="s">
        <v>100</v>
      </c>
      <c r="F14" s="89"/>
      <c r="G14" s="90"/>
    </row>
    <row r="15" spans="1:7" ht="15.75" customHeight="1" x14ac:dyDescent="0.2">
      <c r="A15" s="91" t="s">
        <v>67</v>
      </c>
      <c r="B15" s="92" t="s">
        <v>25</v>
      </c>
      <c r="C15" s="93" t="s">
        <v>37</v>
      </c>
      <c r="D15" s="94">
        <f>'Tab 2 - Negotiated Pricing'!D8</f>
        <v>3796800</v>
      </c>
      <c r="E15" s="95" t="s">
        <v>102</v>
      </c>
      <c r="F15" s="95"/>
      <c r="G15" s="96"/>
    </row>
    <row r="16" spans="1:7" ht="15.75" x14ac:dyDescent="0.2">
      <c r="A16" s="97"/>
      <c r="B16" s="98" t="s">
        <v>26</v>
      </c>
      <c r="C16" s="99" t="s">
        <v>37</v>
      </c>
      <c r="D16" s="100">
        <f>'Tab 2 - Negotiated Pricing'!D9</f>
        <v>2903382.76</v>
      </c>
      <c r="E16" s="101"/>
      <c r="F16" s="101"/>
      <c r="G16" s="102"/>
    </row>
    <row r="17" spans="1:7" ht="16.5" thickBot="1" x14ac:dyDescent="0.25">
      <c r="A17" s="103"/>
      <c r="B17" s="104" t="s">
        <v>27</v>
      </c>
      <c r="C17" s="105" t="s">
        <v>37</v>
      </c>
      <c r="D17" s="106">
        <f>'Tab 2 - Negotiated Pricing'!D10</f>
        <v>1520240</v>
      </c>
      <c r="E17" s="107"/>
      <c r="F17" s="107"/>
      <c r="G17" s="108"/>
    </row>
    <row r="18" spans="1:7" ht="15.75" x14ac:dyDescent="0.2">
      <c r="A18" s="91" t="s">
        <v>68</v>
      </c>
      <c r="B18" s="92" t="s">
        <v>28</v>
      </c>
      <c r="C18" s="93" t="s">
        <v>38</v>
      </c>
      <c r="D18" s="94">
        <f>'Tab 3 - Allowance Items'!D8</f>
        <v>1000000</v>
      </c>
      <c r="E18" s="95" t="s">
        <v>103</v>
      </c>
      <c r="F18" s="95"/>
      <c r="G18" s="96"/>
    </row>
    <row r="19" spans="1:7" ht="15.75" x14ac:dyDescent="0.2">
      <c r="A19" s="97"/>
      <c r="B19" s="98" t="s">
        <v>29</v>
      </c>
      <c r="C19" s="99" t="s">
        <v>38</v>
      </c>
      <c r="D19" s="100">
        <f>'Tab 3 - Allowance Items'!D9</f>
        <v>100000</v>
      </c>
      <c r="E19" s="101"/>
      <c r="F19" s="101"/>
      <c r="G19" s="102"/>
    </row>
    <row r="20" spans="1:7" ht="15.75" x14ac:dyDescent="0.2">
      <c r="A20" s="97"/>
      <c r="B20" s="98" t="s">
        <v>30</v>
      </c>
      <c r="C20" s="99" t="s">
        <v>38</v>
      </c>
      <c r="D20" s="100">
        <f>'Tab 3 - Allowance Items'!D10</f>
        <v>250000</v>
      </c>
      <c r="E20" s="101"/>
      <c r="F20" s="101"/>
      <c r="G20" s="102"/>
    </row>
    <row r="21" spans="1:7" ht="16.5" thickBot="1" x14ac:dyDescent="0.25">
      <c r="A21" s="103"/>
      <c r="B21" s="104" t="s">
        <v>31</v>
      </c>
      <c r="C21" s="105" t="s">
        <v>38</v>
      </c>
      <c r="D21" s="106">
        <f>'Tab 3 - Allowance Items'!D11</f>
        <v>50000</v>
      </c>
      <c r="E21" s="107"/>
      <c r="F21" s="107"/>
      <c r="G21" s="108"/>
    </row>
    <row r="22" spans="1:7" ht="15.75" x14ac:dyDescent="0.2">
      <c r="A22" s="109" t="s">
        <v>69</v>
      </c>
      <c r="B22" s="110" t="s">
        <v>32</v>
      </c>
      <c r="C22" s="111" t="s">
        <v>39</v>
      </c>
      <c r="D22" s="112">
        <f>ROUND('Tab 4 - Unit Price Work '!G10,2)</f>
        <v>0</v>
      </c>
      <c r="E22" s="113" t="s">
        <v>101</v>
      </c>
      <c r="F22" s="114"/>
      <c r="G22" s="115"/>
    </row>
    <row r="23" spans="1:7" ht="15.75" x14ac:dyDescent="0.2">
      <c r="A23" s="116"/>
      <c r="B23" s="117" t="s">
        <v>33</v>
      </c>
      <c r="C23" s="118" t="s">
        <v>39</v>
      </c>
      <c r="D23" s="119">
        <f>ROUND('Tab 4 - Unit Price Work '!G11,2)</f>
        <v>0</v>
      </c>
      <c r="E23" s="120" t="s">
        <v>101</v>
      </c>
      <c r="F23" s="121"/>
      <c r="G23" s="122"/>
    </row>
    <row r="24" spans="1:7" ht="15.75" x14ac:dyDescent="0.2">
      <c r="A24" s="116"/>
      <c r="B24" s="117" t="s">
        <v>34</v>
      </c>
      <c r="C24" s="118" t="s">
        <v>39</v>
      </c>
      <c r="D24" s="119">
        <f>ROUND('Tab 4 - Unit Price Work '!G12,2)</f>
        <v>0</v>
      </c>
      <c r="E24" s="120" t="s">
        <v>101</v>
      </c>
      <c r="F24" s="121"/>
      <c r="G24" s="122"/>
    </row>
    <row r="25" spans="1:7" ht="15.75" x14ac:dyDescent="0.2">
      <c r="A25" s="116"/>
      <c r="B25" s="117" t="s">
        <v>35</v>
      </c>
      <c r="C25" s="118" t="s">
        <v>39</v>
      </c>
      <c r="D25" s="119">
        <f>ROUND('Tab 4 - Unit Price Work '!G13,2)</f>
        <v>0</v>
      </c>
      <c r="E25" s="123" t="s">
        <v>101</v>
      </c>
      <c r="F25" s="123"/>
      <c r="G25" s="124"/>
    </row>
    <row r="26" spans="1:7" ht="15.75" x14ac:dyDescent="0.2">
      <c r="A26" s="125"/>
      <c r="B26" s="117" t="s">
        <v>36</v>
      </c>
      <c r="C26" s="118" t="s">
        <v>39</v>
      </c>
      <c r="D26" s="119">
        <f>ROUND('Tab 4 - Unit Price Work '!G14,2)</f>
        <v>0</v>
      </c>
      <c r="E26" s="123" t="s">
        <v>101</v>
      </c>
      <c r="F26" s="123"/>
      <c r="G26" s="124"/>
    </row>
    <row r="27" spans="1:7" ht="16.5" thickBot="1" x14ac:dyDescent="0.25">
      <c r="A27" s="126"/>
      <c r="B27" s="127" t="s">
        <v>123</v>
      </c>
      <c r="C27" s="128" t="s">
        <v>39</v>
      </c>
      <c r="D27" s="129">
        <f>ROUND('Tab 4 - Unit Price Work '!G15,2)</f>
        <v>0</v>
      </c>
      <c r="E27" s="130" t="s">
        <v>101</v>
      </c>
      <c r="F27" s="130"/>
      <c r="G27" s="131"/>
    </row>
    <row r="28" spans="1:7" ht="13.5" thickBot="1" x14ac:dyDescent="0.25">
      <c r="D28" s="19"/>
    </row>
    <row r="29" spans="1:7" ht="21" thickBot="1" x14ac:dyDescent="0.25">
      <c r="B29" s="132" t="s">
        <v>43</v>
      </c>
      <c r="C29" s="133"/>
      <c r="D29" s="68">
        <f>SUM(D14:D27)</f>
        <v>9620422.7599999998</v>
      </c>
      <c r="E29" s="69"/>
      <c r="F29" s="20"/>
    </row>
    <row r="30" spans="1:7" ht="6" customHeight="1" x14ac:dyDescent="0.2"/>
    <row r="31" spans="1:7" ht="6" customHeight="1" thickBot="1" x14ac:dyDescent="0.25"/>
    <row r="32" spans="1:7" ht="44.25" customHeight="1" x14ac:dyDescent="0.2">
      <c r="B32" s="134" t="s">
        <v>57</v>
      </c>
      <c r="C32" s="135"/>
      <c r="D32" s="135"/>
      <c r="E32" s="136">
        <f>COUNTIF(D14:D27,"&lt;=0")</f>
        <v>7</v>
      </c>
      <c r="F32" s="137" t="s">
        <v>58</v>
      </c>
      <c r="G32" s="138" t="s">
        <v>95</v>
      </c>
    </row>
    <row r="33" spans="2:7" ht="33.75" customHeight="1" thickBot="1" x14ac:dyDescent="0.25">
      <c r="B33" s="139" t="s">
        <v>46</v>
      </c>
      <c r="C33" s="140"/>
      <c r="D33" s="140"/>
      <c r="E33" s="141"/>
      <c r="F33" s="142"/>
      <c r="G33" s="143"/>
    </row>
  </sheetData>
  <sheetProtection algorithmName="SHA-512" hashValue="OazIpQCIApZfmYRT1nJUWkeHkIy4SW7stxSaOydPEo3s8SPvZgAdmi3Q4mXc0b6hbJFWhk0Os7UzQdeq2DiFew==" saltValue="B3H7t00I2j/EZJzM6Cac1A==" spinCount="100000" sheet="1" objects="1" scenarios="1"/>
  <mergeCells count="20">
    <mergeCell ref="E18:G21"/>
    <mergeCell ref="E24:G24"/>
    <mergeCell ref="E25:G25"/>
    <mergeCell ref="E26:G26"/>
    <mergeCell ref="A5:B5"/>
    <mergeCell ref="E27:G27"/>
    <mergeCell ref="C5:G5"/>
    <mergeCell ref="E14:G14"/>
    <mergeCell ref="G32:G33"/>
    <mergeCell ref="F32:F33"/>
    <mergeCell ref="A15:A17"/>
    <mergeCell ref="A18:A21"/>
    <mergeCell ref="A22:A27"/>
    <mergeCell ref="B33:E33"/>
    <mergeCell ref="B32:D32"/>
    <mergeCell ref="D29:E29"/>
    <mergeCell ref="B29:C29"/>
    <mergeCell ref="E22:G22"/>
    <mergeCell ref="E23:G23"/>
    <mergeCell ref="E15:G17"/>
  </mergeCells>
  <conditionalFormatting sqref="E32">
    <cfRule type="cellIs" dxfId="2" priority="2" operator="equal">
      <formula>0</formula>
    </cfRule>
    <cfRule type="cellIs" dxfId="1" priority="3" operator="greaterThan">
      <formula>0</formula>
    </cfRule>
    <cfRule type="cellIs" dxfId="0" priority="4" operator="equal">
      <formula>0</formula>
    </cfRule>
  </conditionalFormatting>
  <pageMargins left="0.7" right="0.7"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7896-7484-446B-B01A-BCCBA61F47A7}">
  <sheetPr>
    <pageSetUpPr fitToPage="1"/>
  </sheetPr>
  <dimension ref="B1:E20"/>
  <sheetViews>
    <sheetView workbookViewId="0"/>
  </sheetViews>
  <sheetFormatPr defaultRowHeight="12.75" x14ac:dyDescent="0.2"/>
  <cols>
    <col min="2" max="2" width="25.1640625" customWidth="1"/>
    <col min="3" max="3" width="87.6640625" customWidth="1"/>
    <col min="4" max="4" width="41" style="3" customWidth="1"/>
    <col min="5" max="5" width="98.5" customWidth="1"/>
  </cols>
  <sheetData>
    <row r="1" spans="2:5" ht="20.25" x14ac:dyDescent="0.2">
      <c r="B1" s="10" t="str">
        <f>'Instructions TAB'!B2</f>
        <v>21-092-3P_ BidPricingSpreadsheet_v.X_Addendum08_2025.02.26</v>
      </c>
      <c r="D1"/>
    </row>
    <row r="2" spans="2:5" ht="5.25" customHeight="1" x14ac:dyDescent="0.2">
      <c r="B2" s="17"/>
    </row>
    <row r="3" spans="2:5" ht="15.75" x14ac:dyDescent="0.2">
      <c r="B3" s="18" t="s">
        <v>76</v>
      </c>
      <c r="C3" s="71" t="str">
        <f>IF('TOTAL BID PRICE TAB'!C5="","Please enter Legal Entity Name on 'TOTAL BID PRICE TAB'",'TOTAL BID PRICE TAB'!C5)</f>
        <v>Please enter Legal Entity Name on 'TOTAL BID PRICE TAB'</v>
      </c>
      <c r="D3" s="72"/>
    </row>
    <row r="4" spans="2:5" ht="5.25" customHeight="1" x14ac:dyDescent="0.2">
      <c r="B4" s="17"/>
    </row>
    <row r="5" spans="2:5" ht="52.5" customHeight="1" x14ac:dyDescent="0.2">
      <c r="B5" s="70" t="s">
        <v>73</v>
      </c>
      <c r="C5" s="70"/>
      <c r="D5" s="16" t="s">
        <v>64</v>
      </c>
    </row>
    <row r="6" spans="2:5" ht="20.25" x14ac:dyDescent="0.2">
      <c r="B6" s="9"/>
      <c r="C6" s="9"/>
    </row>
    <row r="7" spans="2:5" ht="16.5" thickBot="1" x14ac:dyDescent="0.25">
      <c r="B7" s="6" t="s">
        <v>45</v>
      </c>
      <c r="C7" s="6" t="s">
        <v>16</v>
      </c>
      <c r="D7" s="53" t="s">
        <v>44</v>
      </c>
    </row>
    <row r="8" spans="2:5" ht="70.5" customHeight="1" thickBot="1" x14ac:dyDescent="0.25">
      <c r="B8" s="14" t="s">
        <v>0</v>
      </c>
      <c r="C8" s="52" t="s">
        <v>1</v>
      </c>
      <c r="D8" s="54"/>
    </row>
    <row r="10" spans="2:5" x14ac:dyDescent="0.2">
      <c r="E10" s="3"/>
    </row>
    <row r="20" spans="3:3" x14ac:dyDescent="0.2">
      <c r="C20" s="4"/>
    </row>
  </sheetData>
  <sheetProtection algorithmName="SHA-512" hashValue="6I+0/OhlixQo1hYjOwoH/+kMLs/KM8ZVPQWjz9xziXdS6zrOGsKH94xLPy66d3r+nQ6FSgeiaAA11cTx++BnIg==" saltValue="wFk7P+VINZCI0K6KDQY4bg==" spinCount="100000" sheet="1" objects="1" scenarios="1"/>
  <mergeCells count="2">
    <mergeCell ref="B5:C5"/>
    <mergeCell ref="C3:D3"/>
  </mergeCells>
  <dataValidations count="1">
    <dataValidation type="custom" allowBlank="1" showErrorMessage="1" promptTitle="asd" prompt="asdasdf" sqref="D8" xr:uid="{15F59BA6-CE46-41FE-9E4B-C98F3202CAFD}">
      <formula1>AND(D8&gt;0, MOD(D8*100,1)=0)</formula1>
    </dataValidation>
  </dataValidations>
  <pageMargins left="0.7" right="0.7" top="0.75" bottom="0.75" header="0.3" footer="0.3"/>
  <pageSetup scale="92"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972CD-C102-4BC4-811A-D6C95F69A501}">
  <sheetPr>
    <pageSetUpPr fitToPage="1"/>
  </sheetPr>
  <dimension ref="B1:E10"/>
  <sheetViews>
    <sheetView workbookViewId="0"/>
  </sheetViews>
  <sheetFormatPr defaultRowHeight="12.75" x14ac:dyDescent="0.2"/>
  <cols>
    <col min="2" max="2" width="23.5" customWidth="1"/>
    <col min="3" max="3" width="109.6640625" customWidth="1"/>
    <col min="4" max="4" width="18.5" style="3" bestFit="1" customWidth="1"/>
    <col min="5" max="5" width="108.33203125" customWidth="1"/>
  </cols>
  <sheetData>
    <row r="1" spans="2:5" ht="20.25" x14ac:dyDescent="0.2">
      <c r="B1" s="10" t="str">
        <f>'Instructions TAB'!B2</f>
        <v>21-092-3P_ BidPricingSpreadsheet_v.X_Addendum08_2025.02.26</v>
      </c>
    </row>
    <row r="2" spans="2:5" ht="5.25" customHeight="1" x14ac:dyDescent="0.2">
      <c r="B2" s="17"/>
    </row>
    <row r="3" spans="2:5" ht="15.75" x14ac:dyDescent="0.2">
      <c r="B3" s="18" t="s">
        <v>76</v>
      </c>
      <c r="C3" s="71" t="str">
        <f>IF('TOTAL BID PRICE TAB'!C5="","Please enter Legal Entity Name on 'TOTAL BID PRICE TAB'",'TOTAL BID PRICE TAB'!C5)</f>
        <v>Please enter Legal Entity Name on 'TOTAL BID PRICE TAB'</v>
      </c>
      <c r="D3" s="72"/>
    </row>
    <row r="4" spans="2:5" ht="5.25" customHeight="1" x14ac:dyDescent="0.2">
      <c r="B4" s="17"/>
    </row>
    <row r="5" spans="2:5" ht="52.5" customHeight="1" x14ac:dyDescent="0.2">
      <c r="B5" s="70" t="s">
        <v>72</v>
      </c>
      <c r="C5" s="70"/>
      <c r="D5" s="15" t="s">
        <v>65</v>
      </c>
    </row>
    <row r="6" spans="2:5" ht="8.25" customHeight="1" x14ac:dyDescent="0.2">
      <c r="B6" s="9"/>
      <c r="C6" s="9"/>
    </row>
    <row r="7" spans="2:5" ht="15.75" x14ac:dyDescent="0.2">
      <c r="B7" s="6" t="s">
        <v>45</v>
      </c>
      <c r="C7" s="6" t="s">
        <v>16</v>
      </c>
      <c r="D7" s="6" t="s">
        <v>44</v>
      </c>
      <c r="E7" s="6" t="s">
        <v>59</v>
      </c>
    </row>
    <row r="8" spans="2:5" ht="189" x14ac:dyDescent="0.2">
      <c r="B8" s="21" t="s">
        <v>2</v>
      </c>
      <c r="C8" s="5" t="s">
        <v>118</v>
      </c>
      <c r="D8" s="12">
        <v>3796800</v>
      </c>
      <c r="E8" s="7" t="s">
        <v>60</v>
      </c>
    </row>
    <row r="9" spans="2:5" ht="189" x14ac:dyDescent="0.2">
      <c r="B9" s="22" t="s">
        <v>3</v>
      </c>
      <c r="C9" s="7" t="s">
        <v>77</v>
      </c>
      <c r="D9" s="12">
        <v>2903382.76</v>
      </c>
      <c r="E9" s="8" t="s">
        <v>61</v>
      </c>
    </row>
    <row r="10" spans="2:5" ht="220.5" x14ac:dyDescent="0.2">
      <c r="B10" s="21" t="s">
        <v>4</v>
      </c>
      <c r="C10" s="5" t="s">
        <v>7</v>
      </c>
      <c r="D10" s="12">
        <v>1520240</v>
      </c>
      <c r="E10" s="7" t="s">
        <v>62</v>
      </c>
    </row>
  </sheetData>
  <sheetProtection algorithmName="SHA-512" hashValue="XuGrEQn0Hi5g4IW9t4+tbGxaM1sY67KB9V92abDhOlEXJNU4+ZhTrMGeanOmIX8MGbT5D1lWO2HVN5tLY+eCqQ==" saltValue="xmibEgDvjPVazY0DhnHV/Q==" spinCount="100000" sheet="1" objects="1" scenarios="1"/>
  <mergeCells count="2">
    <mergeCell ref="B5:C5"/>
    <mergeCell ref="C3:D3"/>
  </mergeCells>
  <pageMargins left="0" right="0" top="0.5" bottom="0.5" header="0.3" footer="0.3"/>
  <pageSetup scale="57" fitToHeight="0"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3CF4-2124-48E7-A113-F6F85C98633D}">
  <sheetPr>
    <pageSetUpPr fitToPage="1"/>
  </sheetPr>
  <dimension ref="B1:E11"/>
  <sheetViews>
    <sheetView workbookViewId="0"/>
  </sheetViews>
  <sheetFormatPr defaultRowHeight="12.75" x14ac:dyDescent="0.2"/>
  <cols>
    <col min="2" max="2" width="22.33203125" customWidth="1"/>
    <col min="3" max="3" width="177" customWidth="1"/>
    <col min="4" max="4" width="28.83203125" style="3" bestFit="1" customWidth="1"/>
    <col min="5" max="5" width="22" customWidth="1"/>
  </cols>
  <sheetData>
    <row r="1" spans="2:5" ht="20.25" x14ac:dyDescent="0.2">
      <c r="B1" s="10" t="str">
        <f>'Instructions TAB'!B2</f>
        <v>21-092-3P_ BidPricingSpreadsheet_v.X_Addendum08_2025.02.26</v>
      </c>
    </row>
    <row r="2" spans="2:5" ht="5.25" customHeight="1" x14ac:dyDescent="0.2">
      <c r="B2" s="17"/>
    </row>
    <row r="3" spans="2:5" ht="15.75" x14ac:dyDescent="0.2">
      <c r="B3" s="18" t="s">
        <v>76</v>
      </c>
      <c r="C3" s="71" t="str">
        <f>IF('TOTAL BID PRICE TAB'!C5="","Please enter Legal Entity Name on 'TOTAL BID PRICE TAB'",'TOTAL BID PRICE TAB'!C5)</f>
        <v>Please enter Legal Entity Name on 'TOTAL BID PRICE TAB'</v>
      </c>
      <c r="D3" s="72"/>
    </row>
    <row r="4" spans="2:5" ht="5.25" customHeight="1" x14ac:dyDescent="0.2">
      <c r="B4" s="17"/>
    </row>
    <row r="5" spans="2:5" ht="38.25" x14ac:dyDescent="0.2">
      <c r="B5" s="70" t="s">
        <v>71</v>
      </c>
      <c r="C5" s="70"/>
      <c r="D5" s="15" t="s">
        <v>65</v>
      </c>
    </row>
    <row r="6" spans="2:5" ht="20.25" x14ac:dyDescent="0.2">
      <c r="B6" s="9"/>
      <c r="C6" s="9"/>
    </row>
    <row r="7" spans="2:5" ht="15.75" x14ac:dyDescent="0.2">
      <c r="B7" s="6" t="s">
        <v>45</v>
      </c>
      <c r="C7" s="6" t="s">
        <v>16</v>
      </c>
      <c r="D7" s="6" t="s">
        <v>44</v>
      </c>
    </row>
    <row r="8" spans="2:5" ht="318.75" x14ac:dyDescent="0.2">
      <c r="B8" s="21" t="s">
        <v>5</v>
      </c>
      <c r="C8" s="11" t="s">
        <v>6</v>
      </c>
      <c r="D8" s="12">
        <v>1000000</v>
      </c>
      <c r="E8" s="1"/>
    </row>
    <row r="9" spans="2:5" ht="369.75" x14ac:dyDescent="0.2">
      <c r="B9" s="21" t="s">
        <v>8</v>
      </c>
      <c r="C9" s="11" t="s">
        <v>9</v>
      </c>
      <c r="D9" s="12">
        <v>100000</v>
      </c>
    </row>
    <row r="10" spans="2:5" ht="237.75" customHeight="1" x14ac:dyDescent="0.2">
      <c r="B10" s="21" t="s">
        <v>10</v>
      </c>
      <c r="C10" s="11" t="s">
        <v>11</v>
      </c>
      <c r="D10" s="12">
        <v>250000</v>
      </c>
    </row>
    <row r="11" spans="2:5" ht="318.75" x14ac:dyDescent="0.2">
      <c r="B11" s="21" t="s">
        <v>12</v>
      </c>
      <c r="C11" s="11" t="s">
        <v>13</v>
      </c>
      <c r="D11" s="12">
        <v>50000</v>
      </c>
    </row>
  </sheetData>
  <sheetProtection algorithmName="SHA-512" hashValue="AUaXONDTFhsafMfbNYcipUWUoUqdSLKAGebSbi9J3xM8DdvyHSj8uBEFY7AsCUwNL1p0taqlHF/UoH4Aroxu4Q==" saltValue="cwAU9AZdt0ZHNGiuxc+XhQ==" spinCount="100000" sheet="1" objects="1" scenarios="1"/>
  <mergeCells count="2">
    <mergeCell ref="B5:C5"/>
    <mergeCell ref="C3:D3"/>
  </mergeCells>
  <pageMargins left="0" right="3" top="0.5" bottom="0.5" header="0.3" footer="0.3"/>
  <pageSetup scale="65" fitToHeight="0"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16455-DC2A-43E1-86C2-0E653DAED51C}">
  <sheetPr>
    <pageSetUpPr fitToPage="1"/>
  </sheetPr>
  <dimension ref="B1:G16"/>
  <sheetViews>
    <sheetView workbookViewId="0"/>
  </sheetViews>
  <sheetFormatPr defaultRowHeight="12.75" x14ac:dyDescent="0.2"/>
  <cols>
    <col min="1" max="1" width="9" style="73" customWidth="1"/>
    <col min="2" max="2" width="22.83203125" style="73" customWidth="1"/>
    <col min="3" max="3" width="132.33203125" style="73" customWidth="1"/>
    <col min="4" max="4" width="35.1640625" style="73" customWidth="1"/>
    <col min="5" max="5" width="10.83203125" style="73" customWidth="1"/>
    <col min="6" max="6" width="11.83203125" style="145" customWidth="1"/>
    <col min="7" max="7" width="40.83203125" style="73" customWidth="1"/>
    <col min="8" max="16384" width="9.33203125" style="73"/>
  </cols>
  <sheetData>
    <row r="1" spans="2:7" ht="20.25" x14ac:dyDescent="0.2">
      <c r="B1" s="144" t="str">
        <f>'Instructions TAB'!B2</f>
        <v>21-092-3P_ BidPricingSpreadsheet_v.X_Addendum08_2025.02.26</v>
      </c>
      <c r="D1" s="145"/>
      <c r="F1" s="73"/>
    </row>
    <row r="2" spans="2:7" ht="5.25" customHeight="1" x14ac:dyDescent="0.2">
      <c r="B2" s="144"/>
      <c r="D2" s="145"/>
      <c r="F2" s="73"/>
    </row>
    <row r="3" spans="2:7" ht="15.75" x14ac:dyDescent="0.2">
      <c r="B3" s="146" t="s">
        <v>76</v>
      </c>
      <c r="C3" s="147" t="str">
        <f>IF('TOTAL BID PRICE TAB'!C5="","Please enter Legal Entity Name on 'TOTAL BID PRICE TAB'",'TOTAL BID PRICE TAB'!C5)</f>
        <v>Please enter Legal Entity Name on 'TOTAL BID PRICE TAB'</v>
      </c>
      <c r="D3" s="148"/>
      <c r="E3" s="148"/>
      <c r="F3" s="148"/>
      <c r="G3" s="149"/>
    </row>
    <row r="4" spans="2:7" ht="5.25" customHeight="1" x14ac:dyDescent="0.2">
      <c r="B4" s="144"/>
      <c r="D4" s="145"/>
      <c r="F4" s="73"/>
    </row>
    <row r="5" spans="2:7" ht="38.25" x14ac:dyDescent="0.2">
      <c r="B5" s="150" t="s">
        <v>70</v>
      </c>
      <c r="C5" s="150"/>
      <c r="D5" s="151" t="s">
        <v>64</v>
      </c>
      <c r="F5" s="73"/>
      <c r="G5" s="152" t="s">
        <v>63</v>
      </c>
    </row>
    <row r="6" spans="2:7" ht="10.5" customHeight="1" x14ac:dyDescent="0.2">
      <c r="B6" s="153"/>
      <c r="C6" s="153"/>
      <c r="D6" s="145"/>
      <c r="F6" s="73"/>
    </row>
    <row r="7" spans="2:7" ht="80.25" customHeight="1" x14ac:dyDescent="0.2">
      <c r="B7" s="154" t="s">
        <v>88</v>
      </c>
      <c r="C7" s="154"/>
      <c r="D7" s="154"/>
      <c r="E7" s="154"/>
      <c r="F7" s="154"/>
      <c r="G7" s="154"/>
    </row>
    <row r="8" spans="2:7" ht="12" customHeight="1" x14ac:dyDescent="0.2">
      <c r="B8" s="155"/>
      <c r="C8" s="155"/>
      <c r="D8" s="155"/>
      <c r="E8" s="155"/>
      <c r="F8" s="155"/>
      <c r="G8" s="155"/>
    </row>
    <row r="9" spans="2:7" ht="48" thickBot="1" x14ac:dyDescent="0.25">
      <c r="B9" s="156" t="s">
        <v>45</v>
      </c>
      <c r="C9" s="156" t="s">
        <v>16</v>
      </c>
      <c r="D9" s="157" t="s">
        <v>19</v>
      </c>
      <c r="E9" s="156" t="s">
        <v>15</v>
      </c>
      <c r="F9" s="156" t="s">
        <v>18</v>
      </c>
      <c r="G9" s="156" t="s">
        <v>47</v>
      </c>
    </row>
    <row r="10" spans="2:7" ht="66" customHeight="1" thickBot="1" x14ac:dyDescent="0.25">
      <c r="B10" s="158" t="s">
        <v>14</v>
      </c>
      <c r="C10" s="159" t="s">
        <v>110</v>
      </c>
      <c r="D10" s="55"/>
      <c r="E10" s="160" t="s">
        <v>87</v>
      </c>
      <c r="F10" s="161">
        <v>3500</v>
      </c>
      <c r="G10" s="162">
        <f>ROUND(D10,2)*F10</f>
        <v>0</v>
      </c>
    </row>
    <row r="11" spans="2:7" ht="66" customHeight="1" thickBot="1" x14ac:dyDescent="0.25">
      <c r="B11" s="158" t="s">
        <v>17</v>
      </c>
      <c r="C11" s="159" t="s">
        <v>111</v>
      </c>
      <c r="D11" s="55"/>
      <c r="E11" s="160" t="s">
        <v>87</v>
      </c>
      <c r="F11" s="161">
        <v>1000</v>
      </c>
      <c r="G11" s="162">
        <f>D11*F11</f>
        <v>0</v>
      </c>
    </row>
    <row r="12" spans="2:7" ht="66" customHeight="1" thickBot="1" x14ac:dyDescent="0.25">
      <c r="B12" s="158" t="s">
        <v>20</v>
      </c>
      <c r="C12" s="159" t="s">
        <v>120</v>
      </c>
      <c r="D12" s="55"/>
      <c r="E12" s="160" t="s">
        <v>87</v>
      </c>
      <c r="F12" s="161">
        <v>500</v>
      </c>
      <c r="G12" s="162">
        <f t="shared" ref="G12:G14" si="0">D12*F12</f>
        <v>0</v>
      </c>
    </row>
    <row r="13" spans="2:7" ht="66" customHeight="1" thickBot="1" x14ac:dyDescent="0.25">
      <c r="B13" s="158" t="s">
        <v>21</v>
      </c>
      <c r="C13" s="159" t="s">
        <v>112</v>
      </c>
      <c r="D13" s="55"/>
      <c r="E13" s="160" t="s">
        <v>22</v>
      </c>
      <c r="F13" s="161">
        <v>1500</v>
      </c>
      <c r="G13" s="162">
        <f t="shared" si="0"/>
        <v>0</v>
      </c>
    </row>
    <row r="14" spans="2:7" ht="66" customHeight="1" thickBot="1" x14ac:dyDescent="0.25">
      <c r="B14" s="158" t="s">
        <v>23</v>
      </c>
      <c r="C14" s="159" t="s">
        <v>113</v>
      </c>
      <c r="D14" s="55"/>
      <c r="E14" s="160" t="s">
        <v>87</v>
      </c>
      <c r="F14" s="161">
        <v>20</v>
      </c>
      <c r="G14" s="162">
        <f t="shared" si="0"/>
        <v>0</v>
      </c>
    </row>
    <row r="15" spans="2:7" ht="66" customHeight="1" thickBot="1" x14ac:dyDescent="0.25">
      <c r="B15" s="158" t="s">
        <v>121</v>
      </c>
      <c r="C15" s="159" t="s">
        <v>122</v>
      </c>
      <c r="D15" s="55"/>
      <c r="E15" s="160" t="s">
        <v>87</v>
      </c>
      <c r="F15" s="161">
        <v>2000</v>
      </c>
      <c r="G15" s="162">
        <f t="shared" ref="G15" si="1">D15*F15</f>
        <v>0</v>
      </c>
    </row>
    <row r="16" spans="2:7" ht="14.25" customHeight="1" x14ac:dyDescent="0.2"/>
  </sheetData>
  <sheetProtection algorithmName="SHA-512" hashValue="YUU6ta6gxUwYQTIc5MYZk01LTlmxbzdt65v1L16Y9ZhB8E670jeaWzKFpOdVyWAyd4ZYLGnmi8Er1zwS9OKcDg==" saltValue="0hO3AiCkZL+8rdTGYeszcw==" spinCount="100000" sheet="1" objects="1" scenarios="1"/>
  <mergeCells count="3">
    <mergeCell ref="B5:C5"/>
    <mergeCell ref="B7:G7"/>
    <mergeCell ref="C3:G3"/>
  </mergeCells>
  <dataValidations count="2">
    <dataValidation type="decimal" allowBlank="1" showInputMessage="1" showErrorMessage="1" sqref="E10:E15" xr:uid="{324092B1-B132-49AF-8A96-F0F69C8FE3F5}">
      <formula1>0.01</formula1>
      <formula2>9999999</formula2>
    </dataValidation>
    <dataValidation type="custom" showInputMessage="1" showErrorMessage="1" sqref="D10:D15" xr:uid="{D87223B9-E412-4662-86AC-E34D74471897}">
      <formula1>AND(D10&gt;0, MOD(D10*100,1)=0)</formula1>
    </dataValidation>
  </dataValidations>
  <pageMargins left="0.25" right="0.25" top="0.75" bottom="0.75" header="0.3" footer="0.3"/>
  <pageSetup scale="5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Instructions TAB</vt:lpstr>
      <vt:lpstr>TOTAL BID PRICE TAB</vt:lpstr>
      <vt:lpstr>Tab 1 - Lump Sum Pricing</vt:lpstr>
      <vt:lpstr>Tab 2 - Negotiated Pricing</vt:lpstr>
      <vt:lpstr>Tab 3 - Allowance Items</vt:lpstr>
      <vt:lpstr>Tab 4 - Unit Price Work </vt:lpstr>
      <vt:lpstr>'Instructions TAB'!Print_Area</vt:lpstr>
      <vt:lpstr>'Tab 1 - Lump Sum Pricing'!Print_Area</vt:lpstr>
      <vt:lpstr>'Tab 2 - Negotiated Pricing'!Print_Area</vt:lpstr>
      <vt:lpstr>'Tab 3 - Allowance Items'!Print_Area</vt:lpstr>
      <vt:lpstr>'Tab 4 - Unit Price Work '!Print_Area</vt:lpstr>
      <vt:lpstr>'TOTAL BID PRICE TAB'!Print_Area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21-092-3P_100%_Vol 1_20250729.pdf</dc:title>
  <dc:creator>DoyleJ</dc:creator>
  <cp:lastModifiedBy>Doyle, Jonathan</cp:lastModifiedBy>
  <cp:lastPrinted>2025-08-01T05:56:32Z</cp:lastPrinted>
  <dcterms:created xsi:type="dcterms:W3CDTF">2025-07-31T22:27:48Z</dcterms:created>
  <dcterms:modified xsi:type="dcterms:W3CDTF">2026-02-23T16:37:37Z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2025-07-31T00:00:00Z</vt:filetime>
  </property>
  <property fmtid="{D5CDD505-2E9C-101B-9397-08002B2CF9AE}" pid="3" name="Creator">
    <vt:lpwstr>Adobe Acrobat Pro (32-bit) 25.1.20432</vt:lpwstr>
  </property>
  <property fmtid="{D5CDD505-2E9C-101B-9397-08002B2CF9AE}" pid="4" name="LastSaved">
    <vt:filetime>2025-07-31T00:00:00Z</vt:filetime>
  </property>
  <property fmtid="{D5CDD505-2E9C-101B-9397-08002B2CF9AE}" pid="5" name="Producer">
    <vt:lpwstr>Acrobat Distiller 25.0 (Windows)</vt:lpwstr>
  </property>
</Properties>
</file>